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xr:revisionPtr revIDLastSave="0" documentId="13_ncr:1_{5AE7CB6E-BEBF-1D4C-97D9-6EFE0F0C03D1}" xr6:coauthVersionLast="47" xr6:coauthVersionMax="47" xr10:uidLastSave="{00000000-0000-0000-0000-000000000000}"/>
  <bookViews>
    <workbookView xWindow="0" yWindow="600" windowWidth="28840" windowHeight="18020" activeTab="2" xr2:uid="{00000000-000D-0000-FFFF-FFFF00000000}"/>
  </bookViews>
  <sheets>
    <sheet name="Bán hàng T9" sheetId="1" r:id="rId1"/>
    <sheet name="Tổng hợp" sheetId="2" r:id="rId2"/>
    <sheet name="Báo cáo" sheetId="4" r:id="rId3"/>
    <sheet name="Dòng đã xóa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4" l="1"/>
  <c r="E11" i="4"/>
  <c r="F11" i="4"/>
  <c r="G11" i="4"/>
  <c r="D10" i="4"/>
  <c r="E10" i="4"/>
  <c r="F10" i="4"/>
  <c r="G10" i="4"/>
  <c r="B5" i="4"/>
  <c r="C5" i="4"/>
  <c r="D5" i="4" s="1"/>
  <c r="G14" i="4"/>
  <c r="G13" i="4"/>
  <c r="B7" i="2"/>
  <c r="B6" i="2"/>
  <c r="B5" i="2"/>
  <c r="B4" i="2"/>
  <c r="B3" i="2"/>
  <c r="B2" i="2"/>
  <c r="B6" i="4" l="1"/>
  <c r="F5" i="4"/>
  <c r="E5" i="4"/>
  <c r="G5" i="4" s="1"/>
  <c r="C6" i="4" l="1"/>
  <c r="B7" i="4" s="1"/>
  <c r="C7" i="4" l="1"/>
  <c r="B8" i="4" s="1"/>
  <c r="D7" i="4"/>
  <c r="E7" i="4"/>
  <c r="F7" i="4"/>
  <c r="E6" i="4"/>
  <c r="D6" i="4"/>
  <c r="G6" i="4" s="1"/>
  <c r="F6" i="4"/>
  <c r="G7" i="4" l="1"/>
  <c r="C8" i="4"/>
  <c r="B9" i="4" s="1"/>
  <c r="C9" i="4" l="1"/>
  <c r="D9" i="4" s="1"/>
  <c r="G9" i="4" s="1"/>
  <c r="E9" i="4"/>
  <c r="F9" i="4"/>
  <c r="F8" i="4"/>
  <c r="E8" i="4"/>
  <c r="D8" i="4"/>
  <c r="G8" i="4" s="1"/>
</calcChain>
</file>

<file path=xl/sharedStrings.xml><?xml version="1.0" encoding="utf-8"?>
<sst xmlns="http://schemas.openxmlformats.org/spreadsheetml/2006/main" count="534" uniqueCount="193">
  <si>
    <t>Ngày</t>
  </si>
  <si>
    <t>Giờ</t>
  </si>
  <si>
    <t>Món</t>
  </si>
  <si>
    <t>Kênh</t>
  </si>
  <si>
    <t>SL</t>
  </si>
  <si>
    <t>Đơn giá</t>
  </si>
  <si>
    <t>Thành tiền</t>
  </si>
  <si>
    <t>Ghi chú</t>
  </si>
  <si>
    <t>07:05</t>
  </si>
  <si>
    <t>Bánh mì que</t>
  </si>
  <si>
    <t>Tại quán</t>
  </si>
  <si>
    <t>09:26</t>
  </si>
  <si>
    <t>Bạc xỉu</t>
  </si>
  <si>
    <t>12:46</t>
  </si>
  <si>
    <t>ShopeeFood</t>
  </si>
  <si>
    <t>17:24</t>
  </si>
  <si>
    <t>10:50</t>
  </si>
  <si>
    <t>Cà phê sữa đá</t>
  </si>
  <si>
    <t>15:22</t>
  </si>
  <si>
    <t>16:34</t>
  </si>
  <si>
    <t>Trà đào cam sả</t>
  </si>
  <si>
    <t>18:31</t>
  </si>
  <si>
    <t>09:08</t>
  </si>
  <si>
    <t>GrabFood</t>
  </si>
  <si>
    <t>10:40</t>
  </si>
  <si>
    <t>Cà phê đen đá</t>
  </si>
  <si>
    <t>12:08</t>
  </si>
  <si>
    <t>14:49</t>
  </si>
  <si>
    <t>15:50</t>
  </si>
  <si>
    <t>19:55</t>
  </si>
  <si>
    <t>07:42</t>
  </si>
  <si>
    <t>2026-09-04</t>
  </si>
  <si>
    <t>15:31</t>
  </si>
  <si>
    <t>18:04</t>
  </si>
  <si>
    <t>20:15</t>
  </si>
  <si>
    <t>10:08</t>
  </si>
  <si>
    <t>10:26</t>
  </si>
  <si>
    <t>11:11</t>
  </si>
  <si>
    <t>14:06</t>
  </si>
  <si>
    <t>14:35</t>
  </si>
  <si>
    <t>19:39</t>
  </si>
  <si>
    <t>08:35</t>
  </si>
  <si>
    <t>09:28</t>
  </si>
  <si>
    <t>12:23</t>
  </si>
  <si>
    <t>19:30</t>
  </si>
  <si>
    <t>20:01</t>
  </si>
  <si>
    <t>Trà sữa oolong</t>
  </si>
  <si>
    <t>07/09/2026</t>
  </si>
  <si>
    <t>13:30</t>
  </si>
  <si>
    <t>14:39</t>
  </si>
  <si>
    <t>Cold brew cam</t>
  </si>
  <si>
    <t>16:19</t>
  </si>
  <si>
    <t>18:59</t>
  </si>
  <si>
    <t>09:52</t>
  </si>
  <si>
    <t>12:52</t>
  </si>
  <si>
    <t>15:08</t>
  </si>
  <si>
    <t>17:46</t>
  </si>
  <si>
    <t>19:11</t>
  </si>
  <si>
    <t>19:16</t>
  </si>
  <si>
    <t>20:54</t>
  </si>
  <si>
    <t>09:06</t>
  </si>
  <si>
    <t>17:18</t>
  </si>
  <si>
    <t>09/09/2026</t>
  </si>
  <si>
    <t>18:09</t>
  </si>
  <si>
    <t>20:31</t>
  </si>
  <si>
    <t>07:16</t>
  </si>
  <si>
    <t>07:51</t>
  </si>
  <si>
    <t>10:56</t>
  </si>
  <si>
    <t>11:42</t>
  </si>
  <si>
    <t>12:32</t>
  </si>
  <si>
    <t>17:12</t>
  </si>
  <si>
    <t>20:02</t>
  </si>
  <si>
    <t>07:29</t>
  </si>
  <si>
    <t>07:55</t>
  </si>
  <si>
    <t>10:24</t>
  </si>
  <si>
    <t>10:39</t>
  </si>
  <si>
    <t>17:48</t>
  </si>
  <si>
    <t>08:30</t>
  </si>
  <si>
    <t>2026-09-12</t>
  </si>
  <si>
    <t>08:45</t>
  </si>
  <si>
    <t>14:10</t>
  </si>
  <si>
    <t>15.000đ</t>
  </si>
  <si>
    <t>17:25</t>
  </si>
  <si>
    <t>09:18</t>
  </si>
  <si>
    <t>10:03</t>
  </si>
  <si>
    <t>10:38</t>
  </si>
  <si>
    <t>khách quen</t>
  </si>
  <si>
    <t>18:43</t>
  </si>
  <si>
    <t>09:32</t>
  </si>
  <si>
    <t>11:01</t>
  </si>
  <si>
    <t>12:26</t>
  </si>
  <si>
    <t>12:29</t>
  </si>
  <si>
    <t>17:06</t>
  </si>
  <si>
    <t>07:58</t>
  </si>
  <si>
    <t>17:33</t>
  </si>
  <si>
    <t>18:06</t>
  </si>
  <si>
    <t>09:27</t>
  </si>
  <si>
    <t>12:55</t>
  </si>
  <si>
    <t>13:49</t>
  </si>
  <si>
    <t>18:00</t>
  </si>
  <si>
    <t>20:23</t>
  </si>
  <si>
    <t>08:05</t>
  </si>
  <si>
    <t>08:56</t>
  </si>
  <si>
    <t>10:53</t>
  </si>
  <si>
    <t>10:55</t>
  </si>
  <si>
    <t>13:18</t>
  </si>
  <si>
    <t>18:48</t>
  </si>
  <si>
    <t>13:41</t>
  </si>
  <si>
    <t>13:46</t>
  </si>
  <si>
    <t>09:05</t>
  </si>
  <si>
    <t>10:49</t>
  </si>
  <si>
    <t>13:23</t>
  </si>
  <si>
    <t>18:08</t>
  </si>
  <si>
    <t>18:16</t>
  </si>
  <si>
    <t>09:29</t>
  </si>
  <si>
    <t>14:00</t>
  </si>
  <si>
    <t>16:23</t>
  </si>
  <si>
    <t>17:21</t>
  </si>
  <si>
    <t>07:52</t>
  </si>
  <si>
    <t>11:04</t>
  </si>
  <si>
    <t>16:46</t>
  </si>
  <si>
    <t>09:31</t>
  </si>
  <si>
    <t>11:08</t>
  </si>
  <si>
    <t>12:57</t>
  </si>
  <si>
    <t>15:06</t>
  </si>
  <si>
    <t>16:09</t>
  </si>
  <si>
    <t>16:32</t>
  </si>
  <si>
    <t>18:19</t>
  </si>
  <si>
    <t>09:44</t>
  </si>
  <si>
    <t>11:57</t>
  </si>
  <si>
    <t>16:50</t>
  </si>
  <si>
    <t>20:08</t>
  </si>
  <si>
    <t>10:52</t>
  </si>
  <si>
    <t>11:33</t>
  </si>
  <si>
    <t>20:53</t>
  </si>
  <si>
    <t>10:25</t>
  </si>
  <si>
    <t>12:05</t>
  </si>
  <si>
    <t>07:35</t>
  </si>
  <si>
    <t>11:00</t>
  </si>
  <si>
    <t>11:50</t>
  </si>
  <si>
    <t>12:12</t>
  </si>
  <si>
    <t>16:29</t>
  </si>
  <si>
    <t>16:53</t>
  </si>
  <si>
    <t>20:22</t>
  </si>
  <si>
    <t>09:39</t>
  </si>
  <si>
    <t>10:43</t>
  </si>
  <si>
    <t>17:11</t>
  </si>
  <si>
    <t>18:39</t>
  </si>
  <si>
    <t>19:44</t>
  </si>
  <si>
    <t>giao trễ 15 phút</t>
  </si>
  <si>
    <t>14:30</t>
  </si>
  <si>
    <t>15:03</t>
  </si>
  <si>
    <t>15:11</t>
  </si>
  <si>
    <t>15:54</t>
  </si>
  <si>
    <t>16:22</t>
  </si>
  <si>
    <t>17:16</t>
  </si>
  <si>
    <t>07:03</t>
  </si>
  <si>
    <t>09:09</t>
  </si>
  <si>
    <t>09:14</t>
  </si>
  <si>
    <t>13:16</t>
  </si>
  <si>
    <t>09:11</t>
  </si>
  <si>
    <t>11:34</t>
  </si>
  <si>
    <t>13:11</t>
  </si>
  <si>
    <t>17:34</t>
  </si>
  <si>
    <t>19:53</t>
  </si>
  <si>
    <t>20:59</t>
  </si>
  <si>
    <t>Chỉ số</t>
  </si>
  <si>
    <t>Giá trị</t>
  </si>
  <si>
    <t>Tổng doanh thu tháng 9</t>
  </si>
  <si>
    <t>Số đơn</t>
  </si>
  <si>
    <t>Số đơn GrabFood</t>
  </si>
  <si>
    <t>Doanh thu GrabFood</t>
  </si>
  <si>
    <t>Doanh thu ShopeeFood</t>
  </si>
  <si>
    <t>Trung bình mỗi đơn ShopeeFood</t>
  </si>
  <si>
    <t>Dòng gốc</t>
  </si>
  <si>
    <t>Trùng với dòng</t>
  </si>
  <si>
    <t/>
  </si>
  <si>
    <t>Các dòng trên được chép nguyên trạng (trước khi chuẩn hoá) từ sheet 'Bán hàng T9' trước khi xoá do trùng ngày, giờ, món, kênh, SL.</t>
  </si>
  <si>
    <t>Báo cáo doanh thu tháng 9/2026 theo kênh và theo tuần</t>
  </si>
  <si>
    <t>Đơn vị: đồng. Tuần tính theo ngày trong tháng (1–7, 8–14, 15–21, 22–28, 29–30). Ngày bắt đầu ở B5 có thể sửa.</t>
  </si>
  <si>
    <t>Tuần</t>
  </si>
  <si>
    <t>Từ ngày</t>
  </si>
  <si>
    <t>Đến ngày</t>
  </si>
  <si>
    <t>Tổng</t>
  </si>
  <si>
    <t>Tuần 1</t>
  </si>
  <si>
    <t>Tuần 2</t>
  </si>
  <si>
    <t>Tuần 3</t>
  </si>
  <si>
    <t>Tuần 4</t>
  </si>
  <si>
    <t>Tuần 5</t>
  </si>
  <si>
    <t>Tổng tháng 9</t>
  </si>
  <si>
    <t>Tỷ trọng</t>
  </si>
  <si>
    <t>Đối chiếu: tổng cột Thành tiền trên sheet Bán hàng T9</t>
  </si>
  <si>
    <t>Chênh lệch (phải bằng 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</si>
</sst>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/mm/yyyy"/>
    <numFmt numFmtId="166" formatCode="#,##0;\(#,##0\);\-"/>
    <numFmt numFmtId="167" formatCode="0.0%;\(0.0%\);\-"/>
  </numFmts>
  <fonts count="1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595959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B4226"/>
      </patternFill>
    </fill>
    <fill>
      <patternFill patternType="solid">
        <fgColor rgb="FFD9E1F2"/>
        <bgColor indexed="64"/>
      </patternFill>
    </fill>
    <fill>
      <patternFill patternType="solid">
        <fgColor rgb="FF6B422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/>
    </xf>
    <xf numFmtId="165" fontId="0" fillId="0" borderId="0" xfId="0" applyNumberFormat="1"/>
    <xf numFmtId="3" fontId="0" fillId="0" borderId="0" xfId="0" applyNumberFormat="1"/>
    <xf numFmtId="0" fontId="1" fillId="2" borderId="0" xfId="0" applyFont="1" applyFill="1"/>
    <xf numFmtId="49" fontId="0" fillId="0" borderId="0" xfId="0" applyNumberFormat="1"/>
    <xf numFmtId="0" fontId="2" fillId="3" borderId="0" xfId="0" applyFont="1" applyFill="1"/>
    <xf numFmtId="0" fontId="3" fillId="0" borderId="0" xfId="0" applyFont="1"/>
    <xf numFmtId="3" fontId="0" fillId="0" borderId="0" xfId="0" applyNumberFormat="1" applyAlignment="1">
      <alignment horizontal="right"/>
    </xf>
    <xf numFmtId="0" fontId="4" fillId="0" borderId="0" xfId="0" applyFont="1"/>
    <xf numFmtId="0" fontId="5" fillId="0" borderId="0" xfId="0" applyFont="1"/>
    <xf numFmtId="165" fontId="6" fillId="0" borderId="0" xfId="0" applyNumberFormat="1" applyFont="1"/>
    <xf numFmtId="166" fontId="7" fillId="0" borderId="0" xfId="0" applyNumberFormat="1" applyFont="1"/>
    <xf numFmtId="166" fontId="0" fillId="0" borderId="0" xfId="0" applyNumberFormat="1"/>
    <xf numFmtId="166" fontId="8" fillId="0" borderId="0" xfId="0" applyNumberFormat="1" applyFont="1"/>
    <xf numFmtId="0" fontId="9" fillId="4" borderId="0" xfId="0" applyFont="1" applyFill="1" applyAlignment="1">
      <alignment horizontal="center"/>
    </xf>
    <xf numFmtId="0" fontId="2" fillId="0" borderId="1" xfId="0" applyFont="1" applyBorder="1"/>
    <xf numFmtId="166" fontId="10" fillId="0" borderId="1" xfId="0" applyNumberFormat="1" applyFont="1" applyBorder="1"/>
    <xf numFmtId="167" fontId="11" fillId="0" borderId="0" xfId="0" applyNumberFormat="1" applyFont="1"/>
    <xf numFmtId="165" fontId="8" fillId="0" borderId="0" xfId="0" applyNumberFormat="1" applyFont="1"/>
    <xf numFmtId="0" fontId="10" fillId="0" borderId="1" xfId="0" applyFont="1" applyBorder="1"/>
    <xf numFmtId="0" fontId="1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Doanh thu theo kênh và theo tuần – tháng 9/2026 (đồng)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'Báo cáo'!$D$4</c:f>
              <c:strCache>
                <c:ptCount val="1"/>
                <c:pt idx="0">
                  <c:v>Tại quán</c:v>
                </c:pt>
              </c:strCache>
            </c:strRef>
          </c:tx>
          <c:spPr>
            <a:solidFill>
              <a:srgbClr val="6B4226"/>
            </a:solidFill>
            <a:ln>
              <a:noFill/>
            </a:ln>
            <a:effectLst/>
          </c:spPr>
          <c:invertIfNegative val="0"/>
          <c:cat>
            <c:strRef>
              <c:f>'Báo cáo'!$A$5:$A$9</c:f>
              <c:strCache>
                <c:ptCount val="5"/>
                <c:pt idx="0">
                  <c:v>Tuần 1</c:v>
                </c:pt>
                <c:pt idx="1">
                  <c:v>Tuần 2</c:v>
                </c:pt>
                <c:pt idx="2">
                  <c:v>Tuần 3</c:v>
                </c:pt>
                <c:pt idx="3">
                  <c:v>Tuần 4</c:v>
                </c:pt>
                <c:pt idx="4">
                  <c:v>Tuần 5</c:v>
                </c:pt>
              </c:strCache>
            </c:strRef>
          </c:cat>
          <c:val>
            <c:numRef>
              <c:f>'Báo cáo'!$D$5:$D$9</c:f>
              <c:numCache>
                <c:formatCode>#,##0;\(#,##0\);\-</c:formatCode>
                <c:ptCount val="5"/>
                <c:pt idx="0">
                  <c:v>1232000</c:v>
                </c:pt>
                <c:pt idx="1">
                  <c:v>821000</c:v>
                </c:pt>
                <c:pt idx="2">
                  <c:v>1102000</c:v>
                </c:pt>
                <c:pt idx="3">
                  <c:v>1008000</c:v>
                </c:pt>
                <c:pt idx="4">
                  <c:v>199000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18-8D4B-877F-F3E9D0D536D3}"/>
            </c:ext>
          </c:extLst>
        </c:ser>
        <c:ser>
          <c:idx val="1"/>
          <c:order val="1"/>
          <c:tx>
            <c:strRef>
              <c:f>'Báo cáo'!$E$4</c:f>
              <c:strCache>
                <c:ptCount val="1"/>
                <c:pt idx="0">
                  <c:v>GrabFood</c:v>
                </c:pt>
              </c:strCache>
            </c:strRef>
          </c:tx>
          <c:spPr>
            <a:solidFill>
              <a:srgbClr val="00B14F"/>
            </a:solidFill>
            <a:ln>
              <a:noFill/>
            </a:ln>
            <a:effectLst/>
          </c:spPr>
          <c:invertIfNegative val="0"/>
          <c:cat>
            <c:strRef>
              <c:f>'Báo cáo'!$A$5:$A$9</c:f>
              <c:strCache>
                <c:ptCount val="5"/>
                <c:pt idx="0">
                  <c:v>Tuần 1</c:v>
                </c:pt>
                <c:pt idx="1">
                  <c:v>Tuần 2</c:v>
                </c:pt>
                <c:pt idx="2">
                  <c:v>Tuần 3</c:v>
                </c:pt>
                <c:pt idx="3">
                  <c:v>Tuần 4</c:v>
                </c:pt>
                <c:pt idx="4">
                  <c:v>Tuần 5</c:v>
                </c:pt>
              </c:strCache>
            </c:strRef>
          </c:cat>
          <c:val>
            <c:numRef>
              <c:f>'Báo cáo'!$E$5:$E$9</c:f>
              <c:numCache>
                <c:formatCode>#,##0;\(#,##0\);\-</c:formatCode>
                <c:ptCount val="5"/>
                <c:pt idx="0">
                  <c:v>272000</c:v>
                </c:pt>
                <c:pt idx="1">
                  <c:v>623000</c:v>
                </c:pt>
                <c:pt idx="2">
                  <c:v>421000</c:v>
                </c:pt>
                <c:pt idx="3">
                  <c:v>378000</c:v>
                </c:pt>
                <c:pt idx="4">
                  <c:v>180000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18-8D4B-877F-F3E9D0D536D3}"/>
            </c:ext>
          </c:extLst>
        </c:ser>
        <c:ser>
          <c:idx val="2"/>
          <c:order val="2"/>
          <c:tx>
            <c:strRef>
              <c:f>'Báo cáo'!$F$4</c:f>
              <c:strCache>
                <c:ptCount val="1"/>
                <c:pt idx="0">
                  <c:v>ShopeeFood</c:v>
                </c:pt>
              </c:strCache>
            </c:strRef>
          </c:tx>
          <c:spPr>
            <a:solidFill>
              <a:srgbClr val="EE4D2D"/>
            </a:solidFill>
            <a:ln>
              <a:noFill/>
            </a:ln>
            <a:effectLst/>
          </c:spPr>
          <c:invertIfNegative val="0"/>
          <c:cat>
            <c:strRef>
              <c:f>'Báo cáo'!$A$5:$A$9</c:f>
              <c:strCache>
                <c:ptCount val="5"/>
                <c:pt idx="0">
                  <c:v>Tuần 1</c:v>
                </c:pt>
                <c:pt idx="1">
                  <c:v>Tuần 2</c:v>
                </c:pt>
                <c:pt idx="2">
                  <c:v>Tuần 3</c:v>
                </c:pt>
                <c:pt idx="3">
                  <c:v>Tuần 4</c:v>
                </c:pt>
                <c:pt idx="4">
                  <c:v>Tuần 5</c:v>
                </c:pt>
              </c:strCache>
            </c:strRef>
          </c:cat>
          <c:val>
            <c:numRef>
              <c:f>'Báo cáo'!$F$5:$F$9</c:f>
              <c:numCache>
                <c:formatCode>#,##0;\(#,##0\);\-</c:formatCode>
                <c:ptCount val="5"/>
                <c:pt idx="0">
                  <c:v>196000</c:v>
                </c:pt>
                <c:pt idx="1">
                  <c:v>559000</c:v>
                </c:pt>
                <c:pt idx="2">
                  <c:v>155000</c:v>
                </c:pt>
                <c:pt idx="3">
                  <c:v>420000</c:v>
                </c:pt>
                <c:pt idx="4">
                  <c:v>179000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18-8D4B-877F-F3E9D0D536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8995136"/>
        <c:axId val="648996928"/>
      </c:barChart>
      <c:catAx>
        <c:axId val="648995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8996928"/>
        <c:crosses val="autoZero"/>
        <c:auto val="1"/>
        <c:lblAlgn val="ctr"/>
        <c:lblOffset val="100"/>
        <c:noMultiLvlLbl val="0"/>
      </c:catAx>
      <c:valAx>
        <c:axId val="64899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8995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17</xdr:col>
      <xdr:colOff>0</xdr:colOff>
      <xdr:row>22</xdr:row>
      <xdr:rowOff>0</xdr:rowOff>
    </xdr:to>
    <xdr:graphicFrame macro="">
      <xdr:nvGraphicFramePr>
        <xdr:cNvPr id="2" name="DoanhThuTheoKenh">
          <a:extLst>
            <a:ext uri="{FF2B5EF4-FFF2-40B4-BE49-F238E27FC236}">
              <a16:creationId xmlns:a16="http://schemas.microsoft.com/office/drawing/2014/main" id="{696B35F2-FFF9-3F76-74A0-3AFCD11C5F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2" customWidth="1"/>
    <col min="2" max="2" width="7" customWidth="1"/>
    <col min="3" max="3" width="18" customWidth="1"/>
    <col min="4" max="4" width="12" customWidth="1"/>
    <col min="5" max="5" width="5" customWidth="1"/>
    <col min="6" max="6" width="10" customWidth="1"/>
    <col min="7" max="7" width="12" customWidth="1"/>
    <col min="8" max="8" width="18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>
        <v>46266</v>
      </c>
      <c r="B2" t="s">
        <v>8</v>
      </c>
      <c r="C2" t="s">
        <v>9</v>
      </c>
      <c r="D2" t="s">
        <v>10</v>
      </c>
      <c r="E2">
        <v>1</v>
      </c>
      <c r="F2" s="3">
        <v>15000</v>
      </c>
      <c r="G2" s="8">
        <v>15000</v>
      </c>
    </row>
    <row r="3" spans="1:8" x14ac:dyDescent="0.2">
      <c r="A3" s="2">
        <v>46266</v>
      </c>
      <c r="B3" t="s">
        <v>11</v>
      </c>
      <c r="C3" t="s">
        <v>12</v>
      </c>
      <c r="D3" t="s">
        <v>10</v>
      </c>
      <c r="E3">
        <v>1</v>
      </c>
      <c r="F3" s="3">
        <v>32000</v>
      </c>
      <c r="G3" s="8">
        <v>32000</v>
      </c>
    </row>
    <row r="4" spans="1:8" x14ac:dyDescent="0.2">
      <c r="A4" s="2">
        <v>46266</v>
      </c>
      <c r="B4" t="s">
        <v>13</v>
      </c>
      <c r="C4" t="s">
        <v>12</v>
      </c>
      <c r="D4" t="s">
        <v>14</v>
      </c>
      <c r="E4">
        <v>1</v>
      </c>
      <c r="F4" s="3">
        <v>32000</v>
      </c>
      <c r="G4" s="8">
        <v>32000</v>
      </c>
    </row>
    <row r="5" spans="1:8" x14ac:dyDescent="0.2">
      <c r="A5" s="2">
        <v>46266</v>
      </c>
      <c r="B5" t="s">
        <v>15</v>
      </c>
      <c r="C5" t="s">
        <v>9</v>
      </c>
      <c r="D5" t="s">
        <v>10</v>
      </c>
      <c r="E5">
        <v>2</v>
      </c>
      <c r="F5" s="3">
        <v>15000</v>
      </c>
      <c r="G5" s="8">
        <v>30000</v>
      </c>
    </row>
    <row r="6" spans="1:8" x14ac:dyDescent="0.2">
      <c r="A6" s="2">
        <v>46267</v>
      </c>
      <c r="B6" t="s">
        <v>16</v>
      </c>
      <c r="C6" t="s">
        <v>17</v>
      </c>
      <c r="D6" t="s">
        <v>10</v>
      </c>
      <c r="E6">
        <v>2</v>
      </c>
      <c r="F6" s="3">
        <v>29000</v>
      </c>
      <c r="G6" s="8">
        <v>58000</v>
      </c>
    </row>
    <row r="7" spans="1:8" x14ac:dyDescent="0.2">
      <c r="A7" s="2">
        <v>46267</v>
      </c>
      <c r="B7" t="s">
        <v>18</v>
      </c>
      <c r="C7" t="s">
        <v>17</v>
      </c>
      <c r="D7" t="s">
        <v>10</v>
      </c>
      <c r="E7">
        <v>3</v>
      </c>
      <c r="F7" s="3">
        <v>29000</v>
      </c>
      <c r="G7" s="8">
        <v>87000</v>
      </c>
    </row>
    <row r="8" spans="1:8" x14ac:dyDescent="0.2">
      <c r="A8" s="2">
        <v>46267</v>
      </c>
      <c r="B8" t="s">
        <v>19</v>
      </c>
      <c r="C8" t="s">
        <v>20</v>
      </c>
      <c r="D8" t="s">
        <v>10</v>
      </c>
      <c r="E8">
        <v>1</v>
      </c>
      <c r="F8" s="3">
        <v>39000</v>
      </c>
      <c r="G8" s="8">
        <v>39000</v>
      </c>
    </row>
    <row r="9" spans="1:8" x14ac:dyDescent="0.2">
      <c r="A9" s="2">
        <v>46267</v>
      </c>
      <c r="B9" t="s">
        <v>21</v>
      </c>
      <c r="C9" t="s">
        <v>9</v>
      </c>
      <c r="D9" t="s">
        <v>10</v>
      </c>
      <c r="E9">
        <v>2</v>
      </c>
      <c r="F9" s="3">
        <v>15000</v>
      </c>
      <c r="G9" s="8">
        <v>30000</v>
      </c>
    </row>
    <row r="10" spans="1:8" x14ac:dyDescent="0.2">
      <c r="A10" s="2">
        <v>46268</v>
      </c>
      <c r="B10" t="s">
        <v>22</v>
      </c>
      <c r="C10" t="s">
        <v>12</v>
      </c>
      <c r="D10" t="s">
        <v>23</v>
      </c>
      <c r="E10">
        <v>4</v>
      </c>
      <c r="F10" s="3">
        <v>32000</v>
      </c>
      <c r="G10" s="8">
        <v>128000</v>
      </c>
    </row>
    <row r="11" spans="1:8" x14ac:dyDescent="0.2">
      <c r="A11" s="2">
        <v>46268</v>
      </c>
      <c r="B11" t="s">
        <v>24</v>
      </c>
      <c r="C11" t="s">
        <v>25</v>
      </c>
      <c r="D11" t="s">
        <v>10</v>
      </c>
      <c r="E11">
        <v>1</v>
      </c>
      <c r="F11" s="3">
        <v>25000</v>
      </c>
      <c r="G11" s="8">
        <v>25000</v>
      </c>
    </row>
    <row r="12" spans="1:8" x14ac:dyDescent="0.2">
      <c r="A12" s="2">
        <v>46268</v>
      </c>
      <c r="B12" t="s">
        <v>26</v>
      </c>
      <c r="C12" t="s">
        <v>17</v>
      </c>
      <c r="D12" t="s">
        <v>14</v>
      </c>
      <c r="E12">
        <v>1</v>
      </c>
      <c r="F12" s="3">
        <v>29000</v>
      </c>
      <c r="G12" s="8">
        <v>29000</v>
      </c>
    </row>
    <row r="13" spans="1:8" x14ac:dyDescent="0.2">
      <c r="A13" s="2">
        <v>46268</v>
      </c>
      <c r="B13" t="s">
        <v>27</v>
      </c>
      <c r="C13" t="s">
        <v>17</v>
      </c>
      <c r="D13" t="s">
        <v>23</v>
      </c>
      <c r="E13">
        <v>1</v>
      </c>
      <c r="F13" s="3">
        <v>29000</v>
      </c>
      <c r="G13" s="8">
        <v>29000</v>
      </c>
    </row>
    <row r="14" spans="1:8" x14ac:dyDescent="0.2">
      <c r="A14" s="2">
        <v>46268</v>
      </c>
      <c r="B14" t="s">
        <v>28</v>
      </c>
      <c r="C14" t="s">
        <v>12</v>
      </c>
      <c r="D14" t="s">
        <v>23</v>
      </c>
      <c r="E14">
        <v>1</v>
      </c>
      <c r="F14" s="3">
        <v>32000</v>
      </c>
      <c r="G14" s="8">
        <v>32000</v>
      </c>
    </row>
    <row r="15" spans="1:8" x14ac:dyDescent="0.2">
      <c r="A15" s="2">
        <v>46268</v>
      </c>
      <c r="B15" t="s">
        <v>29</v>
      </c>
      <c r="C15" t="s">
        <v>20</v>
      </c>
      <c r="D15" t="s">
        <v>10</v>
      </c>
      <c r="E15">
        <v>3</v>
      </c>
      <c r="F15" s="3">
        <v>39000</v>
      </c>
      <c r="G15" s="8">
        <v>117000</v>
      </c>
    </row>
    <row r="16" spans="1:8" x14ac:dyDescent="0.2">
      <c r="A16" s="2">
        <v>46269</v>
      </c>
      <c r="B16" t="s">
        <v>30</v>
      </c>
      <c r="C16" t="s">
        <v>20</v>
      </c>
      <c r="D16" t="s">
        <v>23</v>
      </c>
      <c r="E16">
        <v>1</v>
      </c>
      <c r="F16" s="3">
        <v>39000</v>
      </c>
      <c r="G16" s="8">
        <v>39000</v>
      </c>
    </row>
    <row r="17" spans="1:7" x14ac:dyDescent="0.2">
      <c r="A17" s="2">
        <v>46269</v>
      </c>
      <c r="B17" t="s">
        <v>32</v>
      </c>
      <c r="C17" t="s">
        <v>20</v>
      </c>
      <c r="D17" t="s">
        <v>14</v>
      </c>
      <c r="E17">
        <v>1</v>
      </c>
      <c r="F17" s="3">
        <v>39000</v>
      </c>
      <c r="G17" s="8">
        <v>39000</v>
      </c>
    </row>
    <row r="18" spans="1:7" x14ac:dyDescent="0.2">
      <c r="A18" s="2">
        <v>46269</v>
      </c>
      <c r="B18" t="s">
        <v>33</v>
      </c>
      <c r="C18" t="s">
        <v>25</v>
      </c>
      <c r="D18" t="s">
        <v>10</v>
      </c>
      <c r="E18">
        <v>1</v>
      </c>
      <c r="F18" s="3">
        <v>25000</v>
      </c>
      <c r="G18" s="8">
        <v>25000</v>
      </c>
    </row>
    <row r="19" spans="1:7" x14ac:dyDescent="0.2">
      <c r="A19" s="2">
        <v>46269</v>
      </c>
      <c r="B19" t="s">
        <v>34</v>
      </c>
      <c r="C19" t="s">
        <v>17</v>
      </c>
      <c r="D19" t="s">
        <v>10</v>
      </c>
      <c r="E19">
        <v>2</v>
      </c>
      <c r="F19" s="3">
        <v>29000</v>
      </c>
      <c r="G19" s="8">
        <v>58000</v>
      </c>
    </row>
    <row r="20" spans="1:7" x14ac:dyDescent="0.2">
      <c r="A20" s="2">
        <v>46270</v>
      </c>
      <c r="B20" t="s">
        <v>35</v>
      </c>
      <c r="C20" t="s">
        <v>17</v>
      </c>
      <c r="D20" t="s">
        <v>10</v>
      </c>
      <c r="E20">
        <v>1</v>
      </c>
      <c r="F20" s="3">
        <v>29000</v>
      </c>
      <c r="G20" s="8">
        <v>29000</v>
      </c>
    </row>
    <row r="21" spans="1:7" x14ac:dyDescent="0.2">
      <c r="A21" s="2">
        <v>46270</v>
      </c>
      <c r="B21" t="s">
        <v>36</v>
      </c>
      <c r="C21" t="s">
        <v>17</v>
      </c>
      <c r="D21" t="s">
        <v>10</v>
      </c>
      <c r="E21">
        <v>1</v>
      </c>
      <c r="F21" s="3">
        <v>29000</v>
      </c>
      <c r="G21" s="8">
        <v>29000</v>
      </c>
    </row>
    <row r="22" spans="1:7" x14ac:dyDescent="0.2">
      <c r="A22" s="2">
        <v>46270</v>
      </c>
      <c r="B22" t="s">
        <v>37</v>
      </c>
      <c r="C22" t="s">
        <v>17</v>
      </c>
      <c r="D22" t="s">
        <v>10</v>
      </c>
      <c r="E22">
        <v>2</v>
      </c>
      <c r="F22" s="3">
        <v>29000</v>
      </c>
      <c r="G22" s="8">
        <v>58000</v>
      </c>
    </row>
    <row r="23" spans="1:7" x14ac:dyDescent="0.2">
      <c r="A23" s="2">
        <v>46270</v>
      </c>
      <c r="B23" t="s">
        <v>38</v>
      </c>
      <c r="C23" t="s">
        <v>25</v>
      </c>
      <c r="D23" t="s">
        <v>10</v>
      </c>
      <c r="E23">
        <v>1</v>
      </c>
      <c r="F23" s="3">
        <v>25000</v>
      </c>
      <c r="G23" s="8">
        <v>25000</v>
      </c>
    </row>
    <row r="24" spans="1:7" x14ac:dyDescent="0.2">
      <c r="A24" s="2">
        <v>46270</v>
      </c>
      <c r="B24" t="s">
        <v>39</v>
      </c>
      <c r="C24" t="s">
        <v>17</v>
      </c>
      <c r="D24" t="s">
        <v>23</v>
      </c>
      <c r="E24">
        <v>1</v>
      </c>
      <c r="F24" s="3">
        <v>29000</v>
      </c>
      <c r="G24" s="8">
        <v>29000</v>
      </c>
    </row>
    <row r="25" spans="1:7" x14ac:dyDescent="0.2">
      <c r="A25" s="2">
        <v>46270</v>
      </c>
      <c r="B25" t="s">
        <v>18</v>
      </c>
      <c r="C25" t="s">
        <v>9</v>
      </c>
      <c r="D25" t="s">
        <v>23</v>
      </c>
      <c r="E25">
        <v>1</v>
      </c>
      <c r="F25" s="3">
        <v>15000</v>
      </c>
      <c r="G25" s="8">
        <v>15000</v>
      </c>
    </row>
    <row r="26" spans="1:7" x14ac:dyDescent="0.2">
      <c r="A26" s="2">
        <v>46270</v>
      </c>
      <c r="B26" t="s">
        <v>40</v>
      </c>
      <c r="C26" t="s">
        <v>9</v>
      </c>
      <c r="D26" t="s">
        <v>10</v>
      </c>
      <c r="E26">
        <v>3</v>
      </c>
      <c r="F26" s="3">
        <v>15000</v>
      </c>
      <c r="G26" s="8">
        <v>45000</v>
      </c>
    </row>
    <row r="27" spans="1:7" x14ac:dyDescent="0.2">
      <c r="A27" s="2">
        <v>46271</v>
      </c>
      <c r="B27" t="s">
        <v>41</v>
      </c>
      <c r="C27" t="s">
        <v>9</v>
      </c>
      <c r="D27" t="s">
        <v>10</v>
      </c>
      <c r="E27">
        <v>1</v>
      </c>
      <c r="F27" s="3">
        <v>15000</v>
      </c>
      <c r="G27" s="8">
        <v>15000</v>
      </c>
    </row>
    <row r="28" spans="1:7" x14ac:dyDescent="0.2">
      <c r="A28" s="2">
        <v>46271</v>
      </c>
      <c r="B28" t="s">
        <v>42</v>
      </c>
      <c r="C28" t="s">
        <v>17</v>
      </c>
      <c r="D28" t="s">
        <v>10</v>
      </c>
      <c r="E28">
        <v>1</v>
      </c>
      <c r="F28" s="3">
        <v>29000</v>
      </c>
      <c r="G28" s="8">
        <v>29000</v>
      </c>
    </row>
    <row r="29" spans="1:7" x14ac:dyDescent="0.2">
      <c r="A29" s="2">
        <v>46271</v>
      </c>
      <c r="B29" t="s">
        <v>43</v>
      </c>
      <c r="C29" t="s">
        <v>20</v>
      </c>
      <c r="D29" t="s">
        <v>10</v>
      </c>
      <c r="E29">
        <v>3</v>
      </c>
      <c r="F29" s="3">
        <v>39000</v>
      </c>
      <c r="G29" s="8">
        <v>117000</v>
      </c>
    </row>
    <row r="30" spans="1:7" x14ac:dyDescent="0.2">
      <c r="A30" s="2">
        <v>46271</v>
      </c>
      <c r="B30" t="s">
        <v>44</v>
      </c>
      <c r="C30" t="s">
        <v>17</v>
      </c>
      <c r="D30" t="s">
        <v>10</v>
      </c>
      <c r="E30">
        <v>1</v>
      </c>
      <c r="F30" s="3">
        <v>29000</v>
      </c>
      <c r="G30" s="8">
        <v>29000</v>
      </c>
    </row>
    <row r="31" spans="1:7" x14ac:dyDescent="0.2">
      <c r="A31" s="2">
        <v>46271</v>
      </c>
      <c r="B31" t="s">
        <v>45</v>
      </c>
      <c r="C31" t="s">
        <v>46</v>
      </c>
      <c r="D31" t="s">
        <v>10</v>
      </c>
      <c r="E31">
        <v>2</v>
      </c>
      <c r="F31" s="3">
        <v>35000</v>
      </c>
      <c r="G31" s="8">
        <v>70000</v>
      </c>
    </row>
    <row r="32" spans="1:7" x14ac:dyDescent="0.2">
      <c r="A32" s="2">
        <v>46272</v>
      </c>
      <c r="B32" t="s">
        <v>48</v>
      </c>
      <c r="C32" t="s">
        <v>9</v>
      </c>
      <c r="D32" t="s">
        <v>10</v>
      </c>
      <c r="E32">
        <v>4</v>
      </c>
      <c r="F32" s="3">
        <v>15000</v>
      </c>
      <c r="G32" s="8">
        <v>60000</v>
      </c>
    </row>
    <row r="33" spans="1:7" x14ac:dyDescent="0.2">
      <c r="A33" s="2">
        <v>46272</v>
      </c>
      <c r="B33" t="s">
        <v>49</v>
      </c>
      <c r="C33" t="s">
        <v>50</v>
      </c>
      <c r="D33" t="s">
        <v>10</v>
      </c>
      <c r="E33">
        <v>3</v>
      </c>
      <c r="F33" s="3">
        <v>45000</v>
      </c>
      <c r="G33" s="8">
        <v>135000</v>
      </c>
    </row>
    <row r="34" spans="1:7" x14ac:dyDescent="0.2">
      <c r="A34" s="2">
        <v>46272</v>
      </c>
      <c r="B34" t="s">
        <v>51</v>
      </c>
      <c r="C34" t="s">
        <v>12</v>
      </c>
      <c r="D34" t="s">
        <v>14</v>
      </c>
      <c r="E34">
        <v>3</v>
      </c>
      <c r="F34" s="3">
        <v>32000</v>
      </c>
      <c r="G34" s="8">
        <v>96000</v>
      </c>
    </row>
    <row r="35" spans="1:7" x14ac:dyDescent="0.2">
      <c r="A35" s="2">
        <v>46272</v>
      </c>
      <c r="B35" t="s">
        <v>52</v>
      </c>
      <c r="C35" t="s">
        <v>25</v>
      </c>
      <c r="D35" t="s">
        <v>10</v>
      </c>
      <c r="E35">
        <v>3</v>
      </c>
      <c r="F35" s="3">
        <v>25000</v>
      </c>
      <c r="G35" s="8">
        <v>75000</v>
      </c>
    </row>
    <row r="36" spans="1:7" x14ac:dyDescent="0.2">
      <c r="A36" s="2">
        <v>46273</v>
      </c>
      <c r="B36" t="s">
        <v>53</v>
      </c>
      <c r="C36" t="s">
        <v>46</v>
      </c>
      <c r="D36" t="s">
        <v>23</v>
      </c>
      <c r="E36">
        <v>1</v>
      </c>
      <c r="F36" s="3">
        <v>35000</v>
      </c>
      <c r="G36" s="8">
        <v>35000</v>
      </c>
    </row>
    <row r="37" spans="1:7" x14ac:dyDescent="0.2">
      <c r="A37" s="2">
        <v>46273</v>
      </c>
      <c r="B37" t="s">
        <v>54</v>
      </c>
      <c r="C37" t="s">
        <v>9</v>
      </c>
      <c r="D37" t="s">
        <v>10</v>
      </c>
      <c r="E37">
        <v>2</v>
      </c>
      <c r="F37" s="3">
        <v>15000</v>
      </c>
      <c r="G37" s="8">
        <v>30000</v>
      </c>
    </row>
    <row r="38" spans="1:7" x14ac:dyDescent="0.2">
      <c r="A38" s="2">
        <v>46273</v>
      </c>
      <c r="B38" t="s">
        <v>55</v>
      </c>
      <c r="C38" t="s">
        <v>20</v>
      </c>
      <c r="D38" t="s">
        <v>14</v>
      </c>
      <c r="E38">
        <v>3</v>
      </c>
      <c r="F38" s="3">
        <v>39000</v>
      </c>
      <c r="G38" s="8">
        <v>117000</v>
      </c>
    </row>
    <row r="39" spans="1:7" x14ac:dyDescent="0.2">
      <c r="A39" s="2">
        <v>46273</v>
      </c>
      <c r="B39" t="s">
        <v>56</v>
      </c>
      <c r="C39" t="s">
        <v>12</v>
      </c>
      <c r="D39" t="s">
        <v>23</v>
      </c>
      <c r="E39">
        <v>1</v>
      </c>
      <c r="F39" s="3">
        <v>32000</v>
      </c>
      <c r="G39" s="8">
        <v>32000</v>
      </c>
    </row>
    <row r="40" spans="1:7" x14ac:dyDescent="0.2">
      <c r="A40" s="2">
        <v>46273</v>
      </c>
      <c r="B40" t="s">
        <v>57</v>
      </c>
      <c r="C40" t="s">
        <v>12</v>
      </c>
      <c r="D40" t="s">
        <v>23</v>
      </c>
      <c r="E40">
        <v>3</v>
      </c>
      <c r="F40" s="3">
        <v>32000</v>
      </c>
      <c r="G40" s="8">
        <v>96000</v>
      </c>
    </row>
    <row r="41" spans="1:7" x14ac:dyDescent="0.2">
      <c r="A41" s="2">
        <v>46273</v>
      </c>
      <c r="B41" t="s">
        <v>58</v>
      </c>
      <c r="C41" t="s">
        <v>12</v>
      </c>
      <c r="D41" t="s">
        <v>14</v>
      </c>
      <c r="E41">
        <v>1</v>
      </c>
      <c r="F41" s="3">
        <v>32000</v>
      </c>
      <c r="G41" s="8">
        <v>32000</v>
      </c>
    </row>
    <row r="42" spans="1:7" x14ac:dyDescent="0.2">
      <c r="A42" s="2">
        <v>46273</v>
      </c>
      <c r="B42" t="s">
        <v>59</v>
      </c>
      <c r="C42" t="s">
        <v>12</v>
      </c>
      <c r="D42" t="s">
        <v>10</v>
      </c>
      <c r="E42">
        <v>1</v>
      </c>
      <c r="F42" s="3">
        <v>32000</v>
      </c>
      <c r="G42" s="8">
        <v>32000</v>
      </c>
    </row>
    <row r="43" spans="1:7" x14ac:dyDescent="0.2">
      <c r="A43" s="2">
        <v>46274</v>
      </c>
      <c r="B43" t="s">
        <v>60</v>
      </c>
      <c r="C43" t="s">
        <v>17</v>
      </c>
      <c r="D43" t="s">
        <v>10</v>
      </c>
      <c r="E43">
        <v>1</v>
      </c>
      <c r="F43" s="3">
        <v>29000</v>
      </c>
      <c r="G43" s="8">
        <v>29000</v>
      </c>
    </row>
    <row r="44" spans="1:7" x14ac:dyDescent="0.2">
      <c r="A44" s="2">
        <v>46274</v>
      </c>
      <c r="B44" t="s">
        <v>61</v>
      </c>
      <c r="C44" t="s">
        <v>46</v>
      </c>
      <c r="D44" t="s">
        <v>23</v>
      </c>
      <c r="E44">
        <v>1</v>
      </c>
      <c r="F44" s="3">
        <v>35000</v>
      </c>
      <c r="G44" s="8">
        <v>35000</v>
      </c>
    </row>
    <row r="45" spans="1:7" x14ac:dyDescent="0.2">
      <c r="A45" s="2">
        <v>46274</v>
      </c>
      <c r="B45" t="s">
        <v>63</v>
      </c>
      <c r="C45" t="s">
        <v>25</v>
      </c>
      <c r="D45" t="s">
        <v>10</v>
      </c>
      <c r="E45">
        <v>2</v>
      </c>
      <c r="F45" s="3">
        <v>25000</v>
      </c>
      <c r="G45" s="8">
        <v>50000</v>
      </c>
    </row>
    <row r="46" spans="1:7" x14ac:dyDescent="0.2">
      <c r="A46" s="2">
        <v>46274</v>
      </c>
      <c r="B46" t="s">
        <v>64</v>
      </c>
      <c r="C46" t="s">
        <v>17</v>
      </c>
      <c r="D46" t="s">
        <v>10</v>
      </c>
      <c r="E46">
        <v>3</v>
      </c>
      <c r="F46" s="3">
        <v>29000</v>
      </c>
      <c r="G46" s="8">
        <v>87000</v>
      </c>
    </row>
    <row r="47" spans="1:7" x14ac:dyDescent="0.2">
      <c r="A47" s="2">
        <v>46275</v>
      </c>
      <c r="B47" t="s">
        <v>65</v>
      </c>
      <c r="C47" t="s">
        <v>50</v>
      </c>
      <c r="D47" t="s">
        <v>10</v>
      </c>
      <c r="E47">
        <v>2</v>
      </c>
      <c r="F47" s="3">
        <v>45000</v>
      </c>
      <c r="G47" s="8">
        <v>90000</v>
      </c>
    </row>
    <row r="48" spans="1:7" x14ac:dyDescent="0.2">
      <c r="A48" s="2">
        <v>46275</v>
      </c>
      <c r="B48" t="s">
        <v>66</v>
      </c>
      <c r="C48" t="s">
        <v>17</v>
      </c>
      <c r="D48" t="s">
        <v>23</v>
      </c>
      <c r="E48">
        <v>3</v>
      </c>
      <c r="F48" s="3">
        <v>29000</v>
      </c>
      <c r="G48" s="8">
        <v>87000</v>
      </c>
    </row>
    <row r="49" spans="1:7" x14ac:dyDescent="0.2">
      <c r="A49" s="2">
        <v>46275</v>
      </c>
      <c r="B49" t="s">
        <v>67</v>
      </c>
      <c r="C49" t="s">
        <v>17</v>
      </c>
      <c r="D49" t="s">
        <v>23</v>
      </c>
      <c r="E49">
        <v>1</v>
      </c>
      <c r="F49" s="3">
        <v>29000</v>
      </c>
      <c r="G49" s="8">
        <v>29000</v>
      </c>
    </row>
    <row r="50" spans="1:7" x14ac:dyDescent="0.2">
      <c r="A50" s="2">
        <v>46275</v>
      </c>
      <c r="B50" t="s">
        <v>68</v>
      </c>
      <c r="C50" t="s">
        <v>17</v>
      </c>
      <c r="D50" t="s">
        <v>10</v>
      </c>
      <c r="E50">
        <v>1</v>
      </c>
      <c r="F50" s="3">
        <v>29000</v>
      </c>
      <c r="G50" s="8">
        <v>29000</v>
      </c>
    </row>
    <row r="51" spans="1:7" x14ac:dyDescent="0.2">
      <c r="A51" s="2">
        <v>46275</v>
      </c>
      <c r="B51" t="s">
        <v>69</v>
      </c>
      <c r="C51" t="s">
        <v>17</v>
      </c>
      <c r="D51" t="s">
        <v>23</v>
      </c>
      <c r="E51">
        <v>2</v>
      </c>
      <c r="F51" s="3">
        <v>29000</v>
      </c>
      <c r="G51" s="8">
        <v>58000</v>
      </c>
    </row>
    <row r="52" spans="1:7" x14ac:dyDescent="0.2">
      <c r="A52" s="2">
        <v>46275</v>
      </c>
      <c r="B52" t="s">
        <v>70</v>
      </c>
      <c r="C52" t="s">
        <v>25</v>
      </c>
      <c r="D52" t="s">
        <v>10</v>
      </c>
      <c r="E52">
        <v>3</v>
      </c>
      <c r="F52" s="3">
        <v>25000</v>
      </c>
      <c r="G52" s="8">
        <v>75000</v>
      </c>
    </row>
    <row r="53" spans="1:7" x14ac:dyDescent="0.2">
      <c r="A53" s="2">
        <v>46275</v>
      </c>
      <c r="B53" t="s">
        <v>71</v>
      </c>
      <c r="C53" t="s">
        <v>17</v>
      </c>
      <c r="D53" t="s">
        <v>23</v>
      </c>
      <c r="E53">
        <v>1</v>
      </c>
      <c r="F53" s="3">
        <v>29000</v>
      </c>
      <c r="G53" s="8">
        <v>29000</v>
      </c>
    </row>
    <row r="54" spans="1:7" x14ac:dyDescent="0.2">
      <c r="A54" s="2">
        <v>46276</v>
      </c>
      <c r="B54" t="s">
        <v>72</v>
      </c>
      <c r="C54" t="s">
        <v>20</v>
      </c>
      <c r="D54" t="s">
        <v>14</v>
      </c>
      <c r="E54">
        <v>3</v>
      </c>
      <c r="F54" s="3">
        <v>39000</v>
      </c>
      <c r="G54" s="8">
        <v>117000</v>
      </c>
    </row>
    <row r="55" spans="1:7" x14ac:dyDescent="0.2">
      <c r="A55" s="2">
        <v>46276</v>
      </c>
      <c r="B55" t="s">
        <v>73</v>
      </c>
      <c r="C55" t="s">
        <v>20</v>
      </c>
      <c r="D55" t="s">
        <v>10</v>
      </c>
      <c r="E55">
        <v>1</v>
      </c>
      <c r="F55" s="3">
        <v>39000</v>
      </c>
      <c r="G55" s="8">
        <v>39000</v>
      </c>
    </row>
    <row r="56" spans="1:7" x14ac:dyDescent="0.2">
      <c r="A56" s="2">
        <v>46276</v>
      </c>
      <c r="B56" t="s">
        <v>74</v>
      </c>
      <c r="C56" t="s">
        <v>50</v>
      </c>
      <c r="D56" t="s">
        <v>14</v>
      </c>
      <c r="E56">
        <v>2</v>
      </c>
      <c r="F56" s="3">
        <v>45000</v>
      </c>
      <c r="G56" s="8">
        <v>90000</v>
      </c>
    </row>
    <row r="57" spans="1:7" x14ac:dyDescent="0.2">
      <c r="A57" s="2">
        <v>46276</v>
      </c>
      <c r="B57" t="s">
        <v>75</v>
      </c>
      <c r="C57" t="s">
        <v>12</v>
      </c>
      <c r="D57" t="s">
        <v>10</v>
      </c>
      <c r="E57">
        <v>2</v>
      </c>
      <c r="F57" s="3">
        <v>32000</v>
      </c>
      <c r="G57" s="8">
        <v>64000</v>
      </c>
    </row>
    <row r="58" spans="1:7" x14ac:dyDescent="0.2">
      <c r="A58" s="2">
        <v>46276</v>
      </c>
      <c r="B58" t="s">
        <v>76</v>
      </c>
      <c r="C58" t="s">
        <v>25</v>
      </c>
      <c r="D58" t="s">
        <v>10</v>
      </c>
      <c r="E58">
        <v>3</v>
      </c>
      <c r="F58" s="3">
        <v>25000</v>
      </c>
      <c r="G58" s="8">
        <v>75000</v>
      </c>
    </row>
    <row r="59" spans="1:7" x14ac:dyDescent="0.2">
      <c r="A59" s="2">
        <v>46277</v>
      </c>
      <c r="B59" t="s">
        <v>77</v>
      </c>
      <c r="C59" t="s">
        <v>17</v>
      </c>
      <c r="D59" t="s">
        <v>23</v>
      </c>
      <c r="E59">
        <v>1</v>
      </c>
      <c r="F59" s="3">
        <v>29000</v>
      </c>
      <c r="G59" s="8">
        <v>29000</v>
      </c>
    </row>
    <row r="60" spans="1:7" x14ac:dyDescent="0.2">
      <c r="A60" s="2">
        <v>46277</v>
      </c>
      <c r="B60" t="s">
        <v>79</v>
      </c>
      <c r="C60" t="s">
        <v>25</v>
      </c>
      <c r="D60" t="s">
        <v>23</v>
      </c>
      <c r="E60">
        <v>3</v>
      </c>
      <c r="F60" s="3">
        <v>25000</v>
      </c>
      <c r="G60" s="8">
        <v>75000</v>
      </c>
    </row>
    <row r="61" spans="1:7" x14ac:dyDescent="0.2">
      <c r="A61" s="2">
        <v>46277</v>
      </c>
      <c r="B61" t="s">
        <v>80</v>
      </c>
      <c r="C61" t="s">
        <v>9</v>
      </c>
      <c r="D61" t="s">
        <v>10</v>
      </c>
      <c r="E61">
        <v>1</v>
      </c>
      <c r="F61" s="3">
        <v>15000</v>
      </c>
      <c r="G61" s="8">
        <v>15000</v>
      </c>
    </row>
    <row r="62" spans="1:7" x14ac:dyDescent="0.2">
      <c r="A62" s="2">
        <v>46277</v>
      </c>
      <c r="B62" t="s">
        <v>82</v>
      </c>
      <c r="C62" t="s">
        <v>50</v>
      </c>
      <c r="D62" t="s">
        <v>14</v>
      </c>
      <c r="E62">
        <v>1</v>
      </c>
      <c r="F62" s="3">
        <v>45000</v>
      </c>
      <c r="G62" s="8">
        <v>45000</v>
      </c>
    </row>
    <row r="63" spans="1:7" x14ac:dyDescent="0.2">
      <c r="A63" s="2">
        <v>46278</v>
      </c>
      <c r="B63" t="s">
        <v>83</v>
      </c>
      <c r="C63" t="s">
        <v>25</v>
      </c>
      <c r="D63" t="s">
        <v>14</v>
      </c>
      <c r="E63">
        <v>3</v>
      </c>
      <c r="F63" s="3">
        <v>25000</v>
      </c>
      <c r="G63" s="8">
        <v>75000</v>
      </c>
    </row>
    <row r="64" spans="1:7" x14ac:dyDescent="0.2">
      <c r="A64" s="2">
        <v>46278</v>
      </c>
      <c r="B64" t="s">
        <v>84</v>
      </c>
      <c r="C64" t="s">
        <v>9</v>
      </c>
      <c r="D64" t="s">
        <v>23</v>
      </c>
      <c r="E64">
        <v>1</v>
      </c>
      <c r="F64" s="3">
        <v>15000</v>
      </c>
      <c r="G64" s="8">
        <v>15000</v>
      </c>
    </row>
    <row r="65" spans="1:8" x14ac:dyDescent="0.2">
      <c r="A65" s="2">
        <v>46278</v>
      </c>
      <c r="B65" t="s">
        <v>85</v>
      </c>
      <c r="C65" t="s">
        <v>25</v>
      </c>
      <c r="D65" t="s">
        <v>14</v>
      </c>
      <c r="E65">
        <v>1</v>
      </c>
      <c r="F65" s="3">
        <v>25000</v>
      </c>
      <c r="G65" s="8">
        <v>25000</v>
      </c>
      <c r="H65" t="s">
        <v>86</v>
      </c>
    </row>
    <row r="66" spans="1:8" x14ac:dyDescent="0.2">
      <c r="A66" s="2">
        <v>46278</v>
      </c>
      <c r="B66" t="s">
        <v>87</v>
      </c>
      <c r="C66" t="s">
        <v>12</v>
      </c>
      <c r="D66" t="s">
        <v>10</v>
      </c>
      <c r="E66">
        <v>2</v>
      </c>
      <c r="F66" s="3">
        <v>32000</v>
      </c>
      <c r="G66" s="8">
        <v>64000</v>
      </c>
    </row>
    <row r="67" spans="1:8" x14ac:dyDescent="0.2">
      <c r="A67" s="2">
        <v>46279</v>
      </c>
      <c r="B67" t="s">
        <v>88</v>
      </c>
      <c r="C67" t="s">
        <v>20</v>
      </c>
      <c r="D67" t="s">
        <v>23</v>
      </c>
      <c r="E67">
        <v>1</v>
      </c>
      <c r="F67" s="3">
        <v>39000</v>
      </c>
      <c r="G67" s="8">
        <v>39000</v>
      </c>
    </row>
    <row r="68" spans="1:8" x14ac:dyDescent="0.2">
      <c r="A68" s="2">
        <v>46279</v>
      </c>
      <c r="B68" t="s">
        <v>89</v>
      </c>
      <c r="C68" t="s">
        <v>12</v>
      </c>
      <c r="D68" t="s">
        <v>23</v>
      </c>
      <c r="E68">
        <v>2</v>
      </c>
      <c r="F68" s="3">
        <v>32000</v>
      </c>
      <c r="G68" s="8">
        <v>64000</v>
      </c>
    </row>
    <row r="69" spans="1:8" x14ac:dyDescent="0.2">
      <c r="A69" s="2">
        <v>46279</v>
      </c>
      <c r="B69" t="s">
        <v>90</v>
      </c>
      <c r="C69" t="s">
        <v>17</v>
      </c>
      <c r="D69" t="s">
        <v>14</v>
      </c>
      <c r="E69">
        <v>2</v>
      </c>
      <c r="F69" s="3">
        <v>29000</v>
      </c>
      <c r="G69" s="8">
        <v>58000</v>
      </c>
    </row>
    <row r="70" spans="1:8" x14ac:dyDescent="0.2">
      <c r="A70" s="2">
        <v>46279</v>
      </c>
      <c r="B70" t="s">
        <v>91</v>
      </c>
      <c r="C70" t="s">
        <v>12</v>
      </c>
      <c r="D70" t="s">
        <v>10</v>
      </c>
      <c r="E70">
        <v>2</v>
      </c>
      <c r="F70" s="3">
        <v>32000</v>
      </c>
      <c r="G70" s="8">
        <v>64000</v>
      </c>
    </row>
    <row r="71" spans="1:8" x14ac:dyDescent="0.2">
      <c r="A71" s="2">
        <v>46279</v>
      </c>
      <c r="B71" t="s">
        <v>92</v>
      </c>
      <c r="C71" t="s">
        <v>20</v>
      </c>
      <c r="D71" t="s">
        <v>10</v>
      </c>
      <c r="E71">
        <v>2</v>
      </c>
      <c r="F71" s="3">
        <v>39000</v>
      </c>
      <c r="G71" s="8">
        <v>78000</v>
      </c>
    </row>
    <row r="72" spans="1:8" x14ac:dyDescent="0.2">
      <c r="A72" s="2">
        <v>46280</v>
      </c>
      <c r="B72" t="s">
        <v>93</v>
      </c>
      <c r="C72" t="s">
        <v>17</v>
      </c>
      <c r="D72" t="s">
        <v>10</v>
      </c>
      <c r="E72">
        <v>2</v>
      </c>
      <c r="F72" s="3">
        <v>29000</v>
      </c>
      <c r="G72" s="8">
        <v>58000</v>
      </c>
    </row>
    <row r="73" spans="1:8" x14ac:dyDescent="0.2">
      <c r="A73" s="2">
        <v>46280</v>
      </c>
      <c r="B73" t="s">
        <v>11</v>
      </c>
      <c r="C73" t="s">
        <v>12</v>
      </c>
      <c r="D73" t="s">
        <v>23</v>
      </c>
      <c r="E73">
        <v>1</v>
      </c>
      <c r="F73" s="3">
        <v>32000</v>
      </c>
      <c r="G73" s="8">
        <v>32000</v>
      </c>
    </row>
    <row r="74" spans="1:8" x14ac:dyDescent="0.2">
      <c r="A74" s="2">
        <v>46280</v>
      </c>
      <c r="B74" t="s">
        <v>94</v>
      </c>
      <c r="C74" t="s">
        <v>20</v>
      </c>
      <c r="D74" t="s">
        <v>10</v>
      </c>
      <c r="E74">
        <v>1</v>
      </c>
      <c r="F74" s="3">
        <v>39000</v>
      </c>
      <c r="G74" s="8">
        <v>39000</v>
      </c>
    </row>
    <row r="75" spans="1:8" x14ac:dyDescent="0.2">
      <c r="A75" s="2">
        <v>46280</v>
      </c>
      <c r="B75" t="s">
        <v>95</v>
      </c>
      <c r="C75" t="s">
        <v>20</v>
      </c>
      <c r="D75" t="s">
        <v>23</v>
      </c>
      <c r="E75">
        <v>3</v>
      </c>
      <c r="F75" s="3">
        <v>39000</v>
      </c>
      <c r="G75" s="8">
        <v>117000</v>
      </c>
    </row>
    <row r="76" spans="1:8" x14ac:dyDescent="0.2">
      <c r="A76" s="2">
        <v>46281</v>
      </c>
      <c r="B76" t="s">
        <v>96</v>
      </c>
      <c r="C76" t="s">
        <v>17</v>
      </c>
      <c r="D76" t="s">
        <v>10</v>
      </c>
      <c r="E76">
        <v>1</v>
      </c>
      <c r="F76" s="3">
        <v>29000</v>
      </c>
      <c r="G76" s="8">
        <v>29000</v>
      </c>
    </row>
    <row r="77" spans="1:8" x14ac:dyDescent="0.2">
      <c r="A77" s="2">
        <v>46281</v>
      </c>
      <c r="B77" t="s">
        <v>97</v>
      </c>
      <c r="C77" t="s">
        <v>50</v>
      </c>
      <c r="D77" t="s">
        <v>10</v>
      </c>
      <c r="E77">
        <v>1</v>
      </c>
      <c r="F77" s="3">
        <v>45000</v>
      </c>
      <c r="G77" s="8">
        <v>45000</v>
      </c>
    </row>
    <row r="78" spans="1:8" x14ac:dyDescent="0.2">
      <c r="A78" s="2">
        <v>46281</v>
      </c>
      <c r="B78" t="s">
        <v>98</v>
      </c>
      <c r="C78" t="s">
        <v>17</v>
      </c>
      <c r="D78" t="s">
        <v>10</v>
      </c>
      <c r="E78">
        <v>1</v>
      </c>
      <c r="F78" s="3">
        <v>29000</v>
      </c>
      <c r="G78" s="8">
        <v>29000</v>
      </c>
    </row>
    <row r="79" spans="1:8" x14ac:dyDescent="0.2">
      <c r="A79" s="2">
        <v>46281</v>
      </c>
      <c r="B79" t="s">
        <v>99</v>
      </c>
      <c r="C79" t="s">
        <v>12</v>
      </c>
      <c r="D79" t="s">
        <v>23</v>
      </c>
      <c r="E79">
        <v>1</v>
      </c>
      <c r="F79" s="3">
        <v>32000</v>
      </c>
      <c r="G79" s="8">
        <v>32000</v>
      </c>
    </row>
    <row r="80" spans="1:8" x14ac:dyDescent="0.2">
      <c r="A80" s="2">
        <v>46281</v>
      </c>
      <c r="B80" t="s">
        <v>100</v>
      </c>
      <c r="C80" t="s">
        <v>17</v>
      </c>
      <c r="D80" t="s">
        <v>10</v>
      </c>
      <c r="E80">
        <v>1</v>
      </c>
      <c r="F80" s="3">
        <v>29000</v>
      </c>
      <c r="G80" s="8">
        <v>29000</v>
      </c>
    </row>
    <row r="81" spans="1:7" x14ac:dyDescent="0.2">
      <c r="A81" s="2">
        <v>46282</v>
      </c>
      <c r="B81" t="s">
        <v>101</v>
      </c>
      <c r="C81" t="s">
        <v>25</v>
      </c>
      <c r="D81" t="s">
        <v>10</v>
      </c>
      <c r="E81">
        <v>1</v>
      </c>
      <c r="F81" s="3">
        <v>25000</v>
      </c>
      <c r="G81" s="8">
        <v>25000</v>
      </c>
    </row>
    <row r="82" spans="1:7" x14ac:dyDescent="0.2">
      <c r="A82" s="2">
        <v>46282</v>
      </c>
      <c r="B82" t="s">
        <v>102</v>
      </c>
      <c r="C82" t="s">
        <v>20</v>
      </c>
      <c r="D82" t="s">
        <v>10</v>
      </c>
      <c r="E82">
        <v>2</v>
      </c>
      <c r="F82" s="3">
        <v>39000</v>
      </c>
      <c r="G82" s="8">
        <v>78000</v>
      </c>
    </row>
    <row r="83" spans="1:7" x14ac:dyDescent="0.2">
      <c r="A83" s="2">
        <v>46282</v>
      </c>
      <c r="B83" t="s">
        <v>103</v>
      </c>
      <c r="C83" t="s">
        <v>50</v>
      </c>
      <c r="D83" t="s">
        <v>10</v>
      </c>
      <c r="E83">
        <v>3</v>
      </c>
      <c r="F83" s="3">
        <v>45000</v>
      </c>
      <c r="G83" s="8">
        <v>135000</v>
      </c>
    </row>
    <row r="84" spans="1:7" x14ac:dyDescent="0.2">
      <c r="A84" s="2">
        <v>46282</v>
      </c>
      <c r="B84" t="s">
        <v>104</v>
      </c>
      <c r="C84" t="s">
        <v>25</v>
      </c>
      <c r="D84" t="s">
        <v>10</v>
      </c>
      <c r="E84">
        <v>3</v>
      </c>
      <c r="F84" s="3">
        <v>25000</v>
      </c>
      <c r="G84" s="8">
        <v>75000</v>
      </c>
    </row>
    <row r="85" spans="1:7" x14ac:dyDescent="0.2">
      <c r="A85" s="2">
        <v>46282</v>
      </c>
      <c r="B85" t="s">
        <v>105</v>
      </c>
      <c r="C85" t="s">
        <v>9</v>
      </c>
      <c r="D85" t="s">
        <v>14</v>
      </c>
      <c r="E85">
        <v>1</v>
      </c>
      <c r="F85" s="3">
        <v>15000</v>
      </c>
      <c r="G85" s="8">
        <v>15000</v>
      </c>
    </row>
    <row r="86" spans="1:7" x14ac:dyDescent="0.2">
      <c r="A86" s="2">
        <v>46282</v>
      </c>
      <c r="B86" t="s">
        <v>106</v>
      </c>
      <c r="C86" t="s">
        <v>12</v>
      </c>
      <c r="D86" t="s">
        <v>10</v>
      </c>
      <c r="E86">
        <v>1</v>
      </c>
      <c r="F86" s="3">
        <v>32000</v>
      </c>
      <c r="G86" s="8">
        <v>32000</v>
      </c>
    </row>
    <row r="87" spans="1:7" x14ac:dyDescent="0.2">
      <c r="A87" s="2">
        <v>46282</v>
      </c>
      <c r="B87" t="s">
        <v>29</v>
      </c>
      <c r="C87" t="s">
        <v>17</v>
      </c>
      <c r="D87" t="s">
        <v>10</v>
      </c>
      <c r="E87">
        <v>2</v>
      </c>
      <c r="F87" s="3">
        <v>29000</v>
      </c>
      <c r="G87" s="8">
        <v>58000</v>
      </c>
    </row>
    <row r="88" spans="1:7" x14ac:dyDescent="0.2">
      <c r="A88" s="2">
        <v>46283</v>
      </c>
      <c r="B88" t="s">
        <v>79</v>
      </c>
      <c r="C88" t="s">
        <v>9</v>
      </c>
      <c r="D88" t="s">
        <v>10</v>
      </c>
      <c r="E88">
        <v>2</v>
      </c>
      <c r="F88" s="3">
        <v>15000</v>
      </c>
      <c r="G88" s="8">
        <v>30000</v>
      </c>
    </row>
    <row r="89" spans="1:7" x14ac:dyDescent="0.2">
      <c r="A89" s="2">
        <v>46283</v>
      </c>
      <c r="B89" t="s">
        <v>13</v>
      </c>
      <c r="C89" t="s">
        <v>17</v>
      </c>
      <c r="D89" t="s">
        <v>10</v>
      </c>
      <c r="E89">
        <v>1</v>
      </c>
      <c r="F89" s="3">
        <v>29000</v>
      </c>
      <c r="G89" s="8">
        <v>29000</v>
      </c>
    </row>
    <row r="90" spans="1:7" x14ac:dyDescent="0.2">
      <c r="A90" s="2">
        <v>46283</v>
      </c>
      <c r="B90" t="s">
        <v>107</v>
      </c>
      <c r="C90" t="s">
        <v>12</v>
      </c>
      <c r="D90" t="s">
        <v>14</v>
      </c>
      <c r="E90">
        <v>3</v>
      </c>
      <c r="F90" s="3">
        <v>32000</v>
      </c>
      <c r="G90" s="8">
        <v>96000</v>
      </c>
    </row>
    <row r="91" spans="1:7" x14ac:dyDescent="0.2">
      <c r="A91" s="2">
        <v>46283</v>
      </c>
      <c r="B91" t="s">
        <v>108</v>
      </c>
      <c r="C91" t="s">
        <v>17</v>
      </c>
      <c r="D91" t="s">
        <v>14</v>
      </c>
      <c r="E91">
        <v>1</v>
      </c>
      <c r="F91" s="3">
        <v>29000</v>
      </c>
      <c r="G91" s="8">
        <v>29000</v>
      </c>
    </row>
    <row r="92" spans="1:7" x14ac:dyDescent="0.2">
      <c r="A92" s="2">
        <v>46283</v>
      </c>
      <c r="B92" t="s">
        <v>99</v>
      </c>
      <c r="C92" t="s">
        <v>50</v>
      </c>
      <c r="D92" t="s">
        <v>10</v>
      </c>
      <c r="E92">
        <v>1</v>
      </c>
      <c r="F92" s="3">
        <v>45000</v>
      </c>
      <c r="G92" s="8">
        <v>45000</v>
      </c>
    </row>
    <row r="93" spans="1:7" x14ac:dyDescent="0.2">
      <c r="A93" s="2">
        <v>46284</v>
      </c>
      <c r="B93" t="s">
        <v>109</v>
      </c>
      <c r="C93" t="s">
        <v>12</v>
      </c>
      <c r="D93" t="s">
        <v>10</v>
      </c>
      <c r="E93">
        <v>2</v>
      </c>
      <c r="F93" s="3">
        <v>32000</v>
      </c>
      <c r="G93" s="8">
        <v>64000</v>
      </c>
    </row>
    <row r="94" spans="1:7" x14ac:dyDescent="0.2">
      <c r="A94" s="2">
        <v>46284</v>
      </c>
      <c r="B94" t="s">
        <v>110</v>
      </c>
      <c r="C94" t="s">
        <v>25</v>
      </c>
      <c r="D94" t="s">
        <v>10</v>
      </c>
      <c r="E94">
        <v>3</v>
      </c>
      <c r="F94" s="3">
        <v>25000</v>
      </c>
      <c r="G94" s="8">
        <v>75000</v>
      </c>
    </row>
    <row r="95" spans="1:7" x14ac:dyDescent="0.2">
      <c r="A95" s="2">
        <v>46284</v>
      </c>
      <c r="B95" t="s">
        <v>111</v>
      </c>
      <c r="C95" t="s">
        <v>25</v>
      </c>
      <c r="D95" t="s">
        <v>10</v>
      </c>
      <c r="E95">
        <v>2</v>
      </c>
      <c r="F95" s="3">
        <v>25000</v>
      </c>
      <c r="G95" s="8">
        <v>50000</v>
      </c>
    </row>
    <row r="96" spans="1:7" x14ac:dyDescent="0.2">
      <c r="A96" s="2">
        <v>46284</v>
      </c>
      <c r="B96" t="s">
        <v>112</v>
      </c>
      <c r="C96" t="s">
        <v>25</v>
      </c>
      <c r="D96" t="s">
        <v>23</v>
      </c>
      <c r="E96">
        <v>4</v>
      </c>
      <c r="F96" s="3">
        <v>25000</v>
      </c>
      <c r="G96" s="8">
        <v>100000</v>
      </c>
    </row>
    <row r="97" spans="1:7" x14ac:dyDescent="0.2">
      <c r="A97" s="2">
        <v>46284</v>
      </c>
      <c r="B97" t="s">
        <v>113</v>
      </c>
      <c r="C97" t="s">
        <v>17</v>
      </c>
      <c r="D97" t="s">
        <v>10</v>
      </c>
      <c r="E97">
        <v>2</v>
      </c>
      <c r="F97" s="3">
        <v>29000</v>
      </c>
      <c r="G97" s="8">
        <v>58000</v>
      </c>
    </row>
    <row r="98" spans="1:7" x14ac:dyDescent="0.2">
      <c r="A98" s="2">
        <v>46285</v>
      </c>
      <c r="B98" t="s">
        <v>114</v>
      </c>
      <c r="C98" t="s">
        <v>20</v>
      </c>
      <c r="D98" t="s">
        <v>10</v>
      </c>
      <c r="E98">
        <v>1</v>
      </c>
      <c r="F98" s="3">
        <v>39000</v>
      </c>
      <c r="G98" s="8">
        <v>39000</v>
      </c>
    </row>
    <row r="99" spans="1:7" x14ac:dyDescent="0.2">
      <c r="A99" s="2">
        <v>46285</v>
      </c>
      <c r="B99" t="s">
        <v>115</v>
      </c>
      <c r="C99" t="s">
        <v>9</v>
      </c>
      <c r="D99" t="s">
        <v>10</v>
      </c>
      <c r="E99">
        <v>1</v>
      </c>
      <c r="F99" s="3">
        <v>15000</v>
      </c>
      <c r="G99" s="8">
        <v>15000</v>
      </c>
    </row>
    <row r="100" spans="1:7" x14ac:dyDescent="0.2">
      <c r="A100" s="2">
        <v>46285</v>
      </c>
      <c r="B100" t="s">
        <v>116</v>
      </c>
      <c r="C100" t="s">
        <v>12</v>
      </c>
      <c r="D100" t="s">
        <v>23</v>
      </c>
      <c r="E100">
        <v>1</v>
      </c>
      <c r="F100" s="3">
        <v>32000</v>
      </c>
      <c r="G100" s="8">
        <v>32000</v>
      </c>
    </row>
    <row r="101" spans="1:7" x14ac:dyDescent="0.2">
      <c r="A101" s="2">
        <v>46285</v>
      </c>
      <c r="B101" t="s">
        <v>117</v>
      </c>
      <c r="C101" t="s">
        <v>25</v>
      </c>
      <c r="D101" t="s">
        <v>23</v>
      </c>
      <c r="E101">
        <v>2</v>
      </c>
      <c r="F101" s="3">
        <v>25000</v>
      </c>
      <c r="G101" s="8">
        <v>50000</v>
      </c>
    </row>
    <row r="102" spans="1:7" x14ac:dyDescent="0.2">
      <c r="A102" s="2">
        <v>46286</v>
      </c>
      <c r="B102" t="s">
        <v>118</v>
      </c>
      <c r="C102" t="s">
        <v>9</v>
      </c>
      <c r="D102" t="s">
        <v>10</v>
      </c>
      <c r="E102">
        <v>1</v>
      </c>
      <c r="F102" s="3">
        <v>15000</v>
      </c>
      <c r="G102" s="8">
        <v>15000</v>
      </c>
    </row>
    <row r="103" spans="1:7" x14ac:dyDescent="0.2">
      <c r="A103" s="2">
        <v>46286</v>
      </c>
      <c r="B103" t="s">
        <v>119</v>
      </c>
      <c r="C103" t="s">
        <v>25</v>
      </c>
      <c r="D103" t="s">
        <v>10</v>
      </c>
      <c r="E103">
        <v>2</v>
      </c>
      <c r="F103" s="3">
        <v>25000</v>
      </c>
      <c r="G103" s="8">
        <v>50000</v>
      </c>
    </row>
    <row r="104" spans="1:7" x14ac:dyDescent="0.2">
      <c r="A104" s="2">
        <v>46286</v>
      </c>
      <c r="B104" t="s">
        <v>120</v>
      </c>
      <c r="C104" t="s">
        <v>9</v>
      </c>
      <c r="D104" t="s">
        <v>14</v>
      </c>
      <c r="E104">
        <v>1</v>
      </c>
      <c r="F104" s="3">
        <v>15000</v>
      </c>
      <c r="G104" s="8">
        <v>15000</v>
      </c>
    </row>
    <row r="105" spans="1:7" x14ac:dyDescent="0.2">
      <c r="A105" s="2">
        <v>46286</v>
      </c>
      <c r="B105" t="s">
        <v>92</v>
      </c>
      <c r="C105" t="s">
        <v>17</v>
      </c>
      <c r="D105" t="s">
        <v>23</v>
      </c>
      <c r="E105">
        <v>2</v>
      </c>
      <c r="F105" s="3">
        <v>29000</v>
      </c>
      <c r="G105" s="8">
        <v>58000</v>
      </c>
    </row>
    <row r="106" spans="1:7" x14ac:dyDescent="0.2">
      <c r="A106" s="2">
        <v>46287</v>
      </c>
      <c r="B106" t="s">
        <v>121</v>
      </c>
      <c r="C106" t="s">
        <v>17</v>
      </c>
      <c r="D106" t="s">
        <v>14</v>
      </c>
      <c r="E106">
        <v>2</v>
      </c>
      <c r="F106" s="3">
        <v>29000</v>
      </c>
      <c r="G106" s="8">
        <v>58000</v>
      </c>
    </row>
    <row r="107" spans="1:7" x14ac:dyDescent="0.2">
      <c r="A107" s="2">
        <v>46287</v>
      </c>
      <c r="B107" t="s">
        <v>122</v>
      </c>
      <c r="C107" t="s">
        <v>12</v>
      </c>
      <c r="D107" t="s">
        <v>23</v>
      </c>
      <c r="E107">
        <v>2</v>
      </c>
      <c r="F107" s="3">
        <v>32000</v>
      </c>
      <c r="G107" s="8">
        <v>64000</v>
      </c>
    </row>
    <row r="108" spans="1:7" x14ac:dyDescent="0.2">
      <c r="A108" s="2">
        <v>46287</v>
      </c>
      <c r="B108" t="s">
        <v>123</v>
      </c>
      <c r="C108" t="s">
        <v>46</v>
      </c>
      <c r="D108" t="s">
        <v>10</v>
      </c>
      <c r="E108">
        <v>1</v>
      </c>
      <c r="F108" s="3">
        <v>35000</v>
      </c>
      <c r="G108" s="8">
        <v>35000</v>
      </c>
    </row>
    <row r="109" spans="1:7" x14ac:dyDescent="0.2">
      <c r="A109" s="2">
        <v>46287</v>
      </c>
      <c r="B109" t="s">
        <v>124</v>
      </c>
      <c r="C109" t="s">
        <v>25</v>
      </c>
      <c r="D109" t="s">
        <v>14</v>
      </c>
      <c r="E109">
        <v>1</v>
      </c>
      <c r="F109" s="3">
        <v>25000</v>
      </c>
      <c r="G109" s="8">
        <v>25000</v>
      </c>
    </row>
    <row r="110" spans="1:7" x14ac:dyDescent="0.2">
      <c r="A110" s="2">
        <v>46287</v>
      </c>
      <c r="B110" t="s">
        <v>125</v>
      </c>
      <c r="C110" t="s">
        <v>25</v>
      </c>
      <c r="D110" t="s">
        <v>23</v>
      </c>
      <c r="E110">
        <v>1</v>
      </c>
      <c r="F110" s="3">
        <v>25000</v>
      </c>
      <c r="G110" s="8">
        <v>25000</v>
      </c>
    </row>
    <row r="111" spans="1:7" x14ac:dyDescent="0.2">
      <c r="A111" s="2">
        <v>46287</v>
      </c>
      <c r="B111" t="s">
        <v>126</v>
      </c>
      <c r="C111" t="s">
        <v>12</v>
      </c>
      <c r="D111" t="s">
        <v>23</v>
      </c>
      <c r="E111">
        <v>1</v>
      </c>
      <c r="F111" s="3">
        <v>32000</v>
      </c>
      <c r="G111" s="8">
        <v>32000</v>
      </c>
    </row>
    <row r="112" spans="1:7" x14ac:dyDescent="0.2">
      <c r="A112" s="2">
        <v>46287</v>
      </c>
      <c r="B112" t="s">
        <v>127</v>
      </c>
      <c r="C112" t="s">
        <v>50</v>
      </c>
      <c r="D112" t="s">
        <v>14</v>
      </c>
      <c r="E112">
        <v>1</v>
      </c>
      <c r="F112" s="3">
        <v>45000</v>
      </c>
      <c r="G112" s="8">
        <v>45000</v>
      </c>
    </row>
    <row r="113" spans="1:7" x14ac:dyDescent="0.2">
      <c r="A113" s="2">
        <v>46288</v>
      </c>
      <c r="B113" t="s">
        <v>128</v>
      </c>
      <c r="C113" t="s">
        <v>20</v>
      </c>
      <c r="D113" t="s">
        <v>10</v>
      </c>
      <c r="E113">
        <v>3</v>
      </c>
      <c r="F113" s="3">
        <v>39000</v>
      </c>
      <c r="G113" s="8">
        <v>117000</v>
      </c>
    </row>
    <row r="114" spans="1:7" x14ac:dyDescent="0.2">
      <c r="A114" s="2">
        <v>46288</v>
      </c>
      <c r="B114" t="s">
        <v>129</v>
      </c>
      <c r="C114" t="s">
        <v>25</v>
      </c>
      <c r="D114" t="s">
        <v>10</v>
      </c>
      <c r="E114">
        <v>2</v>
      </c>
      <c r="F114" s="3">
        <v>25000</v>
      </c>
      <c r="G114" s="8">
        <v>50000</v>
      </c>
    </row>
    <row r="115" spans="1:7" x14ac:dyDescent="0.2">
      <c r="A115" s="2">
        <v>46288</v>
      </c>
      <c r="B115" t="s">
        <v>130</v>
      </c>
      <c r="C115" t="s">
        <v>20</v>
      </c>
      <c r="D115" t="s">
        <v>14</v>
      </c>
      <c r="E115">
        <v>1</v>
      </c>
      <c r="F115" s="3">
        <v>39000</v>
      </c>
      <c r="G115" s="8">
        <v>39000</v>
      </c>
    </row>
    <row r="116" spans="1:7" x14ac:dyDescent="0.2">
      <c r="A116" s="2">
        <v>46288</v>
      </c>
      <c r="B116" t="s">
        <v>131</v>
      </c>
      <c r="C116" t="s">
        <v>9</v>
      </c>
      <c r="D116" t="s">
        <v>10</v>
      </c>
      <c r="E116">
        <v>1</v>
      </c>
      <c r="F116" s="3">
        <v>15000</v>
      </c>
      <c r="G116" s="8">
        <v>15000</v>
      </c>
    </row>
    <row r="117" spans="1:7" x14ac:dyDescent="0.2">
      <c r="A117" s="2">
        <v>46289</v>
      </c>
      <c r="B117" t="s">
        <v>132</v>
      </c>
      <c r="C117" t="s">
        <v>20</v>
      </c>
      <c r="D117" t="s">
        <v>23</v>
      </c>
      <c r="E117">
        <v>1</v>
      </c>
      <c r="F117" s="3">
        <v>39000</v>
      </c>
      <c r="G117" s="8">
        <v>39000</v>
      </c>
    </row>
    <row r="118" spans="1:7" x14ac:dyDescent="0.2">
      <c r="A118" s="2">
        <v>46289</v>
      </c>
      <c r="B118" t="s">
        <v>67</v>
      </c>
      <c r="C118" t="s">
        <v>20</v>
      </c>
      <c r="D118" t="s">
        <v>14</v>
      </c>
      <c r="E118">
        <v>3</v>
      </c>
      <c r="F118" s="3">
        <v>39000</v>
      </c>
      <c r="G118" s="8">
        <v>117000</v>
      </c>
    </row>
    <row r="119" spans="1:7" x14ac:dyDescent="0.2">
      <c r="A119" s="2">
        <v>46289</v>
      </c>
      <c r="B119" t="s">
        <v>133</v>
      </c>
      <c r="C119" t="s">
        <v>17</v>
      </c>
      <c r="D119" t="s">
        <v>10</v>
      </c>
      <c r="E119">
        <v>1</v>
      </c>
      <c r="F119" s="3">
        <v>29000</v>
      </c>
      <c r="G119" s="8">
        <v>29000</v>
      </c>
    </row>
    <row r="120" spans="1:7" x14ac:dyDescent="0.2">
      <c r="A120" s="2">
        <v>46289</v>
      </c>
      <c r="B120" t="s">
        <v>69</v>
      </c>
      <c r="C120" t="s">
        <v>17</v>
      </c>
      <c r="D120" t="s">
        <v>10</v>
      </c>
      <c r="E120">
        <v>2</v>
      </c>
      <c r="F120" s="3">
        <v>29000</v>
      </c>
      <c r="G120" s="8">
        <v>58000</v>
      </c>
    </row>
    <row r="121" spans="1:7" x14ac:dyDescent="0.2">
      <c r="A121" s="2">
        <v>46289</v>
      </c>
      <c r="B121" t="s">
        <v>134</v>
      </c>
      <c r="C121" t="s">
        <v>9</v>
      </c>
      <c r="D121" t="s">
        <v>10</v>
      </c>
      <c r="E121">
        <v>3</v>
      </c>
      <c r="F121" s="3">
        <v>15000</v>
      </c>
      <c r="G121" s="8">
        <v>45000</v>
      </c>
    </row>
    <row r="122" spans="1:7" x14ac:dyDescent="0.2">
      <c r="A122" s="2">
        <v>46290</v>
      </c>
      <c r="B122" t="s">
        <v>72</v>
      </c>
      <c r="C122" t="s">
        <v>17</v>
      </c>
      <c r="D122" t="s">
        <v>23</v>
      </c>
      <c r="E122">
        <v>1</v>
      </c>
      <c r="F122" s="3">
        <v>29000</v>
      </c>
      <c r="G122" s="8">
        <v>29000</v>
      </c>
    </row>
    <row r="123" spans="1:7" x14ac:dyDescent="0.2">
      <c r="A123" s="2">
        <v>46290</v>
      </c>
      <c r="B123" t="s">
        <v>35</v>
      </c>
      <c r="C123" t="s">
        <v>25</v>
      </c>
      <c r="D123" t="s">
        <v>10</v>
      </c>
      <c r="E123">
        <v>1</v>
      </c>
      <c r="F123" s="3">
        <v>25000</v>
      </c>
      <c r="G123" s="8">
        <v>25000</v>
      </c>
    </row>
    <row r="124" spans="1:7" x14ac:dyDescent="0.2">
      <c r="A124" s="2">
        <v>46290</v>
      </c>
      <c r="B124" t="s">
        <v>135</v>
      </c>
      <c r="C124" t="s">
        <v>17</v>
      </c>
      <c r="D124" t="s">
        <v>14</v>
      </c>
      <c r="E124">
        <v>1</v>
      </c>
      <c r="F124" s="3">
        <v>29000</v>
      </c>
      <c r="G124" s="8">
        <v>29000</v>
      </c>
    </row>
    <row r="125" spans="1:7" x14ac:dyDescent="0.2">
      <c r="A125" s="2">
        <v>46290</v>
      </c>
      <c r="B125" t="s">
        <v>136</v>
      </c>
      <c r="C125" t="s">
        <v>17</v>
      </c>
      <c r="D125" t="s">
        <v>14</v>
      </c>
      <c r="E125">
        <v>1</v>
      </c>
      <c r="F125" s="3">
        <v>29000</v>
      </c>
      <c r="G125" s="8">
        <v>29000</v>
      </c>
    </row>
    <row r="126" spans="1:7" x14ac:dyDescent="0.2">
      <c r="A126" s="2">
        <v>46290</v>
      </c>
      <c r="B126" t="s">
        <v>95</v>
      </c>
      <c r="C126" t="s">
        <v>20</v>
      </c>
      <c r="D126" t="s">
        <v>23</v>
      </c>
      <c r="E126">
        <v>1</v>
      </c>
      <c r="F126" s="3">
        <v>39000</v>
      </c>
      <c r="G126" s="8">
        <v>39000</v>
      </c>
    </row>
    <row r="127" spans="1:7" x14ac:dyDescent="0.2">
      <c r="A127" s="2">
        <v>46291</v>
      </c>
      <c r="B127" t="s">
        <v>137</v>
      </c>
      <c r="C127" t="s">
        <v>17</v>
      </c>
      <c r="D127" t="s">
        <v>10</v>
      </c>
      <c r="E127">
        <v>1</v>
      </c>
      <c r="F127" s="3">
        <v>29000</v>
      </c>
      <c r="G127" s="8">
        <v>29000</v>
      </c>
    </row>
    <row r="128" spans="1:7" x14ac:dyDescent="0.2">
      <c r="A128" s="2">
        <v>46291</v>
      </c>
      <c r="B128" t="s">
        <v>138</v>
      </c>
      <c r="C128" t="s">
        <v>20</v>
      </c>
      <c r="D128" t="s">
        <v>10</v>
      </c>
      <c r="E128">
        <v>1</v>
      </c>
      <c r="F128" s="3">
        <v>39000</v>
      </c>
      <c r="G128" s="8">
        <v>39000</v>
      </c>
    </row>
    <row r="129" spans="1:8" x14ac:dyDescent="0.2">
      <c r="A129" s="2">
        <v>46291</v>
      </c>
      <c r="B129" t="s">
        <v>139</v>
      </c>
      <c r="C129" t="s">
        <v>20</v>
      </c>
      <c r="D129" t="s">
        <v>14</v>
      </c>
      <c r="E129">
        <v>2</v>
      </c>
      <c r="F129" s="3">
        <v>39000</v>
      </c>
      <c r="G129" s="8">
        <v>78000</v>
      </c>
    </row>
    <row r="130" spans="1:8" x14ac:dyDescent="0.2">
      <c r="A130" s="2">
        <v>46291</v>
      </c>
      <c r="B130" t="s">
        <v>140</v>
      </c>
      <c r="C130" t="s">
        <v>50</v>
      </c>
      <c r="D130" t="s">
        <v>10</v>
      </c>
      <c r="E130">
        <v>2</v>
      </c>
      <c r="F130" s="3">
        <v>45000</v>
      </c>
      <c r="G130" s="8">
        <v>90000</v>
      </c>
    </row>
    <row r="131" spans="1:8" x14ac:dyDescent="0.2">
      <c r="A131" s="2">
        <v>46291</v>
      </c>
      <c r="B131" t="s">
        <v>141</v>
      </c>
      <c r="C131" t="s">
        <v>9</v>
      </c>
      <c r="D131" t="s">
        <v>10</v>
      </c>
      <c r="E131">
        <v>2</v>
      </c>
      <c r="F131" s="3">
        <v>15000</v>
      </c>
      <c r="G131" s="8">
        <v>30000</v>
      </c>
    </row>
    <row r="132" spans="1:8" x14ac:dyDescent="0.2">
      <c r="A132" s="2">
        <v>46291</v>
      </c>
      <c r="B132" t="s">
        <v>142</v>
      </c>
      <c r="C132" t="s">
        <v>17</v>
      </c>
      <c r="D132" t="s">
        <v>10</v>
      </c>
      <c r="E132">
        <v>2</v>
      </c>
      <c r="F132" s="3">
        <v>29000</v>
      </c>
      <c r="G132" s="8">
        <v>58000</v>
      </c>
    </row>
    <row r="133" spans="1:8" x14ac:dyDescent="0.2">
      <c r="A133" s="2">
        <v>46291</v>
      </c>
      <c r="B133" t="s">
        <v>143</v>
      </c>
      <c r="C133" t="s">
        <v>17</v>
      </c>
      <c r="D133" t="s">
        <v>10</v>
      </c>
      <c r="E133">
        <v>1</v>
      </c>
      <c r="F133" s="3">
        <v>29000</v>
      </c>
      <c r="G133" s="8">
        <v>29000</v>
      </c>
    </row>
    <row r="134" spans="1:8" x14ac:dyDescent="0.2">
      <c r="A134" s="2">
        <v>46292</v>
      </c>
      <c r="B134" t="s">
        <v>144</v>
      </c>
      <c r="C134" t="s">
        <v>25</v>
      </c>
      <c r="D134" t="s">
        <v>10</v>
      </c>
      <c r="E134">
        <v>1</v>
      </c>
      <c r="F134" s="3">
        <v>25000</v>
      </c>
      <c r="G134" s="8">
        <v>25000</v>
      </c>
    </row>
    <row r="135" spans="1:8" x14ac:dyDescent="0.2">
      <c r="A135" s="2">
        <v>46292</v>
      </c>
      <c r="B135" t="s">
        <v>145</v>
      </c>
      <c r="C135" t="s">
        <v>12</v>
      </c>
      <c r="D135" t="s">
        <v>10</v>
      </c>
      <c r="E135">
        <v>1</v>
      </c>
      <c r="F135" s="3">
        <v>32000</v>
      </c>
      <c r="G135" s="8">
        <v>32000</v>
      </c>
    </row>
    <row r="136" spans="1:8" x14ac:dyDescent="0.2">
      <c r="A136" s="2">
        <v>46292</v>
      </c>
      <c r="B136" t="s">
        <v>146</v>
      </c>
      <c r="C136" t="s">
        <v>25</v>
      </c>
      <c r="D136" t="s">
        <v>10</v>
      </c>
      <c r="E136">
        <v>1</v>
      </c>
      <c r="F136" s="3">
        <v>25000</v>
      </c>
      <c r="G136" s="8">
        <v>25000</v>
      </c>
    </row>
    <row r="137" spans="1:8" x14ac:dyDescent="0.2">
      <c r="A137" s="2">
        <v>46292</v>
      </c>
      <c r="B137" t="s">
        <v>147</v>
      </c>
      <c r="C137" t="s">
        <v>17</v>
      </c>
      <c r="D137" t="s">
        <v>10</v>
      </c>
      <c r="E137">
        <v>1</v>
      </c>
      <c r="F137" s="3">
        <v>29000</v>
      </c>
      <c r="G137" s="8">
        <v>29000</v>
      </c>
    </row>
    <row r="138" spans="1:8" x14ac:dyDescent="0.2">
      <c r="A138" s="2">
        <v>46292</v>
      </c>
      <c r="B138" t="s">
        <v>148</v>
      </c>
      <c r="C138" t="s">
        <v>12</v>
      </c>
      <c r="D138" t="s">
        <v>10</v>
      </c>
      <c r="E138">
        <v>2</v>
      </c>
      <c r="F138" s="3">
        <v>32000</v>
      </c>
      <c r="G138" s="8">
        <v>64000</v>
      </c>
      <c r="H138" t="s">
        <v>149</v>
      </c>
    </row>
    <row r="139" spans="1:8" x14ac:dyDescent="0.2">
      <c r="A139" s="2">
        <v>46293</v>
      </c>
      <c r="B139" t="s">
        <v>150</v>
      </c>
      <c r="C139" t="s">
        <v>9</v>
      </c>
      <c r="D139" t="s">
        <v>23</v>
      </c>
      <c r="E139">
        <v>1</v>
      </c>
      <c r="F139" s="3">
        <v>15000</v>
      </c>
      <c r="G139" s="8">
        <v>15000</v>
      </c>
    </row>
    <row r="140" spans="1:8" x14ac:dyDescent="0.2">
      <c r="A140" s="2">
        <v>46293</v>
      </c>
      <c r="B140" t="s">
        <v>151</v>
      </c>
      <c r="C140" t="s">
        <v>12</v>
      </c>
      <c r="D140" t="s">
        <v>10</v>
      </c>
      <c r="E140">
        <v>1</v>
      </c>
      <c r="F140" s="3">
        <v>32000</v>
      </c>
      <c r="G140" s="8">
        <v>32000</v>
      </c>
    </row>
    <row r="141" spans="1:8" x14ac:dyDescent="0.2">
      <c r="A141" s="2">
        <v>46293</v>
      </c>
      <c r="B141" t="s">
        <v>152</v>
      </c>
      <c r="C141" t="s">
        <v>12</v>
      </c>
      <c r="D141" t="s">
        <v>10</v>
      </c>
      <c r="E141">
        <v>2</v>
      </c>
      <c r="F141" s="3">
        <v>32000</v>
      </c>
      <c r="G141" s="8">
        <v>64000</v>
      </c>
    </row>
    <row r="142" spans="1:8" x14ac:dyDescent="0.2">
      <c r="A142" s="2">
        <v>46293</v>
      </c>
      <c r="B142" t="s">
        <v>153</v>
      </c>
      <c r="C142" t="s">
        <v>9</v>
      </c>
      <c r="D142" t="s">
        <v>10</v>
      </c>
      <c r="E142">
        <v>2</v>
      </c>
      <c r="F142" s="3">
        <v>15000</v>
      </c>
      <c r="G142" s="8">
        <v>30000</v>
      </c>
    </row>
    <row r="143" spans="1:8" x14ac:dyDescent="0.2">
      <c r="A143" s="2">
        <v>46293</v>
      </c>
      <c r="B143" t="s">
        <v>154</v>
      </c>
      <c r="C143" t="s">
        <v>50</v>
      </c>
      <c r="D143" t="s">
        <v>23</v>
      </c>
      <c r="E143">
        <v>3</v>
      </c>
      <c r="F143" s="3">
        <v>45000</v>
      </c>
      <c r="G143" s="8">
        <v>135000</v>
      </c>
    </row>
    <row r="144" spans="1:8" x14ac:dyDescent="0.2">
      <c r="A144" s="2">
        <v>46293</v>
      </c>
      <c r="B144" t="s">
        <v>155</v>
      </c>
      <c r="C144" t="s">
        <v>17</v>
      </c>
      <c r="D144" t="s">
        <v>10</v>
      </c>
      <c r="E144">
        <v>2</v>
      </c>
      <c r="F144" s="3">
        <v>29000</v>
      </c>
      <c r="G144" s="8">
        <v>58000</v>
      </c>
    </row>
    <row r="145" spans="1:7" x14ac:dyDescent="0.2">
      <c r="A145" s="2">
        <v>46294</v>
      </c>
      <c r="B145" t="s">
        <v>156</v>
      </c>
      <c r="C145" t="s">
        <v>17</v>
      </c>
      <c r="D145" t="s">
        <v>23</v>
      </c>
      <c r="E145">
        <v>3</v>
      </c>
      <c r="F145" s="3">
        <v>29000</v>
      </c>
      <c r="G145" s="8">
        <v>87000</v>
      </c>
    </row>
    <row r="146" spans="1:7" x14ac:dyDescent="0.2">
      <c r="A146" s="2">
        <v>46294</v>
      </c>
      <c r="B146" t="s">
        <v>118</v>
      </c>
      <c r="C146" t="s">
        <v>20</v>
      </c>
      <c r="D146" t="s">
        <v>10</v>
      </c>
      <c r="E146">
        <v>2</v>
      </c>
      <c r="F146" s="3">
        <v>39000</v>
      </c>
      <c r="G146" s="8">
        <v>78000</v>
      </c>
    </row>
    <row r="147" spans="1:7" x14ac:dyDescent="0.2">
      <c r="A147" s="2">
        <v>46294</v>
      </c>
      <c r="B147" t="s">
        <v>157</v>
      </c>
      <c r="C147" t="s">
        <v>12</v>
      </c>
      <c r="D147" t="s">
        <v>10</v>
      </c>
      <c r="E147">
        <v>2</v>
      </c>
      <c r="F147" s="3">
        <v>32000</v>
      </c>
      <c r="G147" s="8">
        <v>64000</v>
      </c>
    </row>
    <row r="148" spans="1:7" x14ac:dyDescent="0.2">
      <c r="A148" s="2">
        <v>46294</v>
      </c>
      <c r="B148" t="s">
        <v>158</v>
      </c>
      <c r="C148" t="s">
        <v>12</v>
      </c>
      <c r="D148" t="s">
        <v>10</v>
      </c>
      <c r="E148">
        <v>1</v>
      </c>
      <c r="F148" s="3">
        <v>32000</v>
      </c>
      <c r="G148" s="8">
        <v>32000</v>
      </c>
    </row>
    <row r="149" spans="1:7" x14ac:dyDescent="0.2">
      <c r="A149" s="2">
        <v>46294</v>
      </c>
      <c r="B149" t="s">
        <v>159</v>
      </c>
      <c r="C149" t="s">
        <v>25</v>
      </c>
      <c r="D149" t="s">
        <v>10</v>
      </c>
      <c r="E149">
        <v>1</v>
      </c>
      <c r="F149" s="3">
        <v>25000</v>
      </c>
      <c r="G149" s="8">
        <v>25000</v>
      </c>
    </row>
    <row r="150" spans="1:7" x14ac:dyDescent="0.2">
      <c r="A150" s="2">
        <v>46295</v>
      </c>
      <c r="B150" t="s">
        <v>160</v>
      </c>
      <c r="C150" t="s">
        <v>46</v>
      </c>
      <c r="D150" t="s">
        <v>14</v>
      </c>
      <c r="E150">
        <v>2</v>
      </c>
      <c r="F150" s="3">
        <v>35000</v>
      </c>
      <c r="G150" s="8">
        <v>70000</v>
      </c>
    </row>
    <row r="151" spans="1:7" x14ac:dyDescent="0.2">
      <c r="A151" s="2">
        <v>46295</v>
      </c>
      <c r="B151" t="s">
        <v>161</v>
      </c>
      <c r="C151" t="s">
        <v>46</v>
      </c>
      <c r="D151" t="s">
        <v>14</v>
      </c>
      <c r="E151">
        <v>2</v>
      </c>
      <c r="F151" s="3">
        <v>35000</v>
      </c>
      <c r="G151" s="8">
        <v>70000</v>
      </c>
    </row>
    <row r="152" spans="1:7" x14ac:dyDescent="0.2">
      <c r="A152" s="2">
        <v>46295</v>
      </c>
      <c r="B152" t="s">
        <v>162</v>
      </c>
      <c r="C152" t="s">
        <v>25</v>
      </c>
      <c r="D152" t="s">
        <v>23</v>
      </c>
      <c r="E152">
        <v>1</v>
      </c>
      <c r="F152" s="3">
        <v>25000</v>
      </c>
      <c r="G152" s="8">
        <v>25000</v>
      </c>
    </row>
    <row r="153" spans="1:7" x14ac:dyDescent="0.2">
      <c r="A153" s="2">
        <v>46295</v>
      </c>
      <c r="B153" t="s">
        <v>163</v>
      </c>
      <c r="C153" t="s">
        <v>20</v>
      </c>
      <c r="D153" t="s">
        <v>23</v>
      </c>
      <c r="E153">
        <v>1</v>
      </c>
      <c r="F153" s="3">
        <v>39000</v>
      </c>
      <c r="G153" s="8">
        <v>39000</v>
      </c>
    </row>
    <row r="154" spans="1:7" x14ac:dyDescent="0.2">
      <c r="A154" s="2">
        <v>46295</v>
      </c>
      <c r="B154" t="s">
        <v>164</v>
      </c>
      <c r="C154" t="s">
        <v>20</v>
      </c>
      <c r="D154" t="s">
        <v>14</v>
      </c>
      <c r="E154">
        <v>1</v>
      </c>
      <c r="F154" s="3">
        <v>39000</v>
      </c>
      <c r="G154" s="8">
        <v>39000</v>
      </c>
    </row>
    <row r="155" spans="1:7" x14ac:dyDescent="0.2">
      <c r="A155" s="2">
        <v>46295</v>
      </c>
      <c r="B155" t="s">
        <v>165</v>
      </c>
      <c r="C155" t="s">
        <v>17</v>
      </c>
      <c r="D155" t="s">
        <v>23</v>
      </c>
      <c r="E155">
        <v>1</v>
      </c>
      <c r="F155" s="3">
        <v>29000</v>
      </c>
      <c r="G155" s="8">
        <v>29000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7" sqref="B7"/>
    </sheetView>
  </sheetViews>
  <sheetFormatPr baseColWidth="10" defaultColWidth="8.83203125" defaultRowHeight="15" x14ac:dyDescent="0.2"/>
  <cols>
    <col min="1" max="1" width="32" customWidth="1"/>
    <col min="2" max="2" width="16" customWidth="1"/>
  </cols>
  <sheetData>
    <row r="1" spans="1:2" x14ac:dyDescent="0.2">
      <c r="A1" s="4" t="s">
        <v>166</v>
      </c>
      <c r="B1" s="4" t="s">
        <v>167</v>
      </c>
    </row>
    <row r="2" spans="1:2" x14ac:dyDescent="0.2">
      <c r="A2" t="s">
        <v>168</v>
      </c>
      <c r="B2" s="3">
        <f>SUM('Bán hàng T9'!G2:G155)</f>
        <v>7745000</v>
      </c>
    </row>
    <row r="3" spans="1:2" x14ac:dyDescent="0.2">
      <c r="A3" t="s">
        <v>169</v>
      </c>
      <c r="B3" s="3">
        <f>COUNTA('Bán hàng T9'!A2:A155)</f>
        <v>154</v>
      </c>
    </row>
    <row r="4" spans="1:2" x14ac:dyDescent="0.2">
      <c r="A4" t="s">
        <v>170</v>
      </c>
      <c r="B4" s="3">
        <f>COUNTIF('Bán hàng T9'!D2:D155,"GrabFood")</f>
        <v>38</v>
      </c>
    </row>
    <row r="5" spans="1:2" x14ac:dyDescent="0.2">
      <c r="A5" t="s">
        <v>171</v>
      </c>
      <c r="B5" s="3">
        <f>SUMIF('Bán hàng T9'!D2:D155,"GrabFood",'Bán hàng T9'!G2:G155)</f>
        <v>1874000</v>
      </c>
    </row>
    <row r="6" spans="1:2" x14ac:dyDescent="0.2">
      <c r="A6" t="s">
        <v>172</v>
      </c>
      <c r="B6" s="3">
        <f>SUMIF('Bán hàng T9'!D2:D155,"ShopeeFood",'Bán hàng T9'!G2:G155)</f>
        <v>1509000</v>
      </c>
    </row>
    <row r="7" spans="1:2" x14ac:dyDescent="0.2">
      <c r="A7" t="s">
        <v>173</v>
      </c>
      <c r="B7" s="3">
        <f>B6/COUNTIF('Bán hàng T9'!D2:D155,"ShopeeFood")</f>
        <v>55888.888888888891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A5D09-B1C3-5941-BFF6-6EDF0A484446}">
  <dimension ref="A1:G14"/>
  <sheetViews>
    <sheetView tabSelected="1" workbookViewId="0">
      <selection activeCell="A22" sqref="A22"/>
    </sheetView>
  </sheetViews>
  <sheetFormatPr baseColWidth="10" defaultRowHeight="15" x14ac:dyDescent="0.2"/>
  <cols>
    <col min="1" max="1" width="15.83203125" customWidth="1"/>
    <col min="2" max="7" width="13.33203125" customWidth="1"/>
  </cols>
  <sheetData>
    <row r="1" spans="1:7" ht="19" x14ac:dyDescent="0.25">
      <c r="A1" s="9" t="s">
        <v>178</v>
      </c>
    </row>
    <row r="2" spans="1:7" x14ac:dyDescent="0.2">
      <c r="A2" s="10" t="s">
        <v>179</v>
      </c>
    </row>
    <row r="4" spans="1:7" x14ac:dyDescent="0.2">
      <c r="A4" s="15" t="s">
        <v>180</v>
      </c>
      <c r="B4" s="15" t="s">
        <v>181</v>
      </c>
      <c r="C4" s="15" t="s">
        <v>182</v>
      </c>
      <c r="D4" s="15" t="s">
        <v>10</v>
      </c>
      <c r="E4" s="15" t="s">
        <v>23</v>
      </c>
      <c r="F4" s="15" t="s">
        <v>14</v>
      </c>
      <c r="G4" s="15" t="s">
        <v>183</v>
      </c>
    </row>
    <row r="5" spans="1:7" x14ac:dyDescent="0.2">
      <c r="A5" t="s">
        <v>184</v>
      </c>
      <c r="B5" s="11">
        <f>DATE(2026,9,1)</f>
        <v>46266</v>
      </c>
      <c r="C5" s="19">
        <f>MIN(B5+6,EOMONTH($B$5,0))</f>
        <v>46272</v>
      </c>
      <c r="D5" s="12">
        <f>SUMIFS('Bán hàng T9'!$G:$G,'Bán hàng T9'!$D:$D,D$4,'Bán hàng T9'!$A:$A,"&gt;="&amp;$B5,'Bán hàng T9'!$A:$A,"&lt;="&amp;$C5)</f>
        <v>1232000</v>
      </c>
      <c r="E5" s="12">
        <f>SUMIFS('Bán hàng T9'!$G:$G,'Bán hàng T9'!$D:$D,E$4,'Bán hàng T9'!$A:$A,"&gt;="&amp;$B5,'Bán hàng T9'!$A:$A,"&lt;="&amp;$C5)</f>
        <v>272000</v>
      </c>
      <c r="F5" s="12">
        <f>SUMIFS('Bán hàng T9'!$G:$G,'Bán hàng T9'!$D:$D,F$4,'Bán hàng T9'!$A:$A,"&gt;="&amp;$B5,'Bán hàng T9'!$A:$A,"&lt;="&amp;$C5)</f>
        <v>196000</v>
      </c>
      <c r="G5" s="14">
        <f>SUM(D5:F5)</f>
        <v>1700000</v>
      </c>
    </row>
    <row r="6" spans="1:7" x14ac:dyDescent="0.2">
      <c r="A6" t="s">
        <v>185</v>
      </c>
      <c r="B6" s="19">
        <f>C5+1</f>
        <v>46273</v>
      </c>
      <c r="C6" s="19">
        <f>MIN(B6+6,EOMONTH($B$5,0))</f>
        <v>46279</v>
      </c>
      <c r="D6" s="12">
        <f>SUMIFS('Bán hàng T9'!$G:$G,'Bán hàng T9'!$D:$D,D$4,'Bán hàng T9'!$A:$A,"&gt;="&amp;$B6,'Bán hàng T9'!$A:$A,"&lt;="&amp;$C6)</f>
        <v>821000</v>
      </c>
      <c r="E6" s="12">
        <f>SUMIFS('Bán hàng T9'!$G:$G,'Bán hàng T9'!$D:$D,E$4,'Bán hàng T9'!$A:$A,"&gt;="&amp;$B6,'Bán hàng T9'!$A:$A,"&lt;="&amp;$C6)</f>
        <v>623000</v>
      </c>
      <c r="F6" s="12">
        <f>SUMIFS('Bán hàng T9'!$G:$G,'Bán hàng T9'!$D:$D,F$4,'Bán hàng T9'!$A:$A,"&gt;="&amp;$B6,'Bán hàng T9'!$A:$A,"&lt;="&amp;$C6)</f>
        <v>559000</v>
      </c>
      <c r="G6" s="14">
        <f>SUM(D6:F6)</f>
        <v>2003000</v>
      </c>
    </row>
    <row r="7" spans="1:7" x14ac:dyDescent="0.2">
      <c r="A7" t="s">
        <v>186</v>
      </c>
      <c r="B7" s="19">
        <f>C6+1</f>
        <v>46280</v>
      </c>
      <c r="C7" s="19">
        <f>MIN(B7+6,EOMONTH($B$5,0))</f>
        <v>46286</v>
      </c>
      <c r="D7" s="12">
        <f>SUMIFS('Bán hàng T9'!$G:$G,'Bán hàng T9'!$D:$D,D$4,'Bán hàng T9'!$A:$A,"&gt;="&amp;$B7,'Bán hàng T9'!$A:$A,"&lt;="&amp;$C7)</f>
        <v>1102000</v>
      </c>
      <c r="E7" s="12">
        <f>SUMIFS('Bán hàng T9'!$G:$G,'Bán hàng T9'!$D:$D,E$4,'Bán hàng T9'!$A:$A,"&gt;="&amp;$B7,'Bán hàng T9'!$A:$A,"&lt;="&amp;$C7)</f>
        <v>421000</v>
      </c>
      <c r="F7" s="12">
        <f>SUMIFS('Bán hàng T9'!$G:$G,'Bán hàng T9'!$D:$D,F$4,'Bán hàng T9'!$A:$A,"&gt;="&amp;$B7,'Bán hàng T9'!$A:$A,"&lt;="&amp;$C7)</f>
        <v>155000</v>
      </c>
      <c r="G7" s="14">
        <f>SUM(D7:F7)</f>
        <v>1678000</v>
      </c>
    </row>
    <row r="8" spans="1:7" x14ac:dyDescent="0.2">
      <c r="A8" t="s">
        <v>187</v>
      </c>
      <c r="B8" s="19">
        <f>C7+1</f>
        <v>46287</v>
      </c>
      <c r="C8" s="19">
        <f>MIN(B8+6,EOMONTH($B$5,0))</f>
        <v>46293</v>
      </c>
      <c r="D8" s="12">
        <f>SUMIFS('Bán hàng T9'!$G:$G,'Bán hàng T9'!$D:$D,D$4,'Bán hàng T9'!$A:$A,"&gt;="&amp;$B8,'Bán hàng T9'!$A:$A,"&lt;="&amp;$C8)</f>
        <v>1008000</v>
      </c>
      <c r="E8" s="12">
        <f>SUMIFS('Bán hàng T9'!$G:$G,'Bán hàng T9'!$D:$D,E$4,'Bán hàng T9'!$A:$A,"&gt;="&amp;$B8,'Bán hàng T9'!$A:$A,"&lt;="&amp;$C8)</f>
        <v>378000</v>
      </c>
      <c r="F8" s="12">
        <f>SUMIFS('Bán hàng T9'!$G:$G,'Bán hàng T9'!$D:$D,F$4,'Bán hàng T9'!$A:$A,"&gt;="&amp;$B8,'Bán hàng T9'!$A:$A,"&lt;="&amp;$C8)</f>
        <v>420000</v>
      </c>
      <c r="G8" s="14">
        <f>SUM(D8:F8)</f>
        <v>1806000</v>
      </c>
    </row>
    <row r="9" spans="1:7" x14ac:dyDescent="0.2">
      <c r="A9" t="s">
        <v>188</v>
      </c>
      <c r="B9" s="19">
        <f>C8+1</f>
        <v>46294</v>
      </c>
      <c r="C9" s="19">
        <f>MIN(B9+6,EOMONTH($B$5,0))</f>
        <v>46295</v>
      </c>
      <c r="D9" s="12">
        <f>SUMIFS('Bán hàng T9'!$G:$G,'Bán hàng T9'!$D:$D,D$4,'Bán hàng T9'!$A:$A,"&gt;="&amp;$B9,'Bán hàng T9'!$A:$A,"&lt;="&amp;$C9)</f>
        <v>199000</v>
      </c>
      <c r="E9" s="12">
        <f>SUMIFS('Bán hàng T9'!$G:$G,'Bán hàng T9'!$D:$D,E$4,'Bán hàng T9'!$A:$A,"&gt;="&amp;$B9,'Bán hàng T9'!$A:$A,"&lt;="&amp;$C9)</f>
        <v>180000</v>
      </c>
      <c r="F9" s="12">
        <f>SUMIFS('Bán hàng T9'!$G:$G,'Bán hàng T9'!$D:$D,F$4,'Bán hàng T9'!$A:$A,"&gt;="&amp;$B9,'Bán hàng T9'!$A:$A,"&lt;="&amp;$C9)</f>
        <v>179000</v>
      </c>
      <c r="G9" s="14">
        <f>SUM(D9:F9)</f>
        <v>558000</v>
      </c>
    </row>
    <row r="10" spans="1:7" x14ac:dyDescent="0.2">
      <c r="A10" s="16" t="s">
        <v>189</v>
      </c>
      <c r="B10" s="20"/>
      <c r="C10" s="20"/>
      <c r="D10" s="17">
        <f>SUM(D5:D9)</f>
        <v>4362000</v>
      </c>
      <c r="E10" s="17">
        <f>SUM(E5:E9)</f>
        <v>1874000</v>
      </c>
      <c r="F10" s="17">
        <f>SUM(F5:F9)</f>
        <v>1509000</v>
      </c>
      <c r="G10" s="17">
        <f>SUM(G5:G9)</f>
        <v>7745000</v>
      </c>
    </row>
    <row r="11" spans="1:7" x14ac:dyDescent="0.2">
      <c r="A11" s="7" t="s">
        <v>190</v>
      </c>
      <c r="B11" s="21"/>
      <c r="C11" s="21"/>
      <c r="D11" s="18">
        <f>D10/$G$10</f>
        <v>0.56320206584893484</v>
      </c>
      <c r="E11" s="18">
        <f>E10/$G$10</f>
        <v>0.24196255648805681</v>
      </c>
      <c r="F11" s="18">
        <f>F10/$G$10</f>
        <v>0.1948353776630084</v>
      </c>
      <c r="G11" s="18">
        <f>G10/$G$10</f>
        <v>1</v>
      </c>
    </row>
    <row r="13" spans="1:7" x14ac:dyDescent="0.2">
      <c r="A13" s="7" t="s">
        <v>191</v>
      </c>
      <c r="G13" s="12">
        <f>SUM('Bán hàng T9'!G:G)</f>
        <v>7745000</v>
      </c>
    </row>
    <row r="14" spans="1:7" x14ac:dyDescent="0.2">
      <c r="A14" s="7" t="s">
        <v>192</v>
      </c>
      <c r="G14" s="13">
        <f>G10-G13</f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38541-F952-E34D-9061-69D09D8282EB}">
  <dimension ref="A1:J8"/>
  <sheetViews>
    <sheetView workbookViewId="0"/>
  </sheetViews>
  <sheetFormatPr baseColWidth="10" defaultRowHeight="15" x14ac:dyDescent="0.2"/>
  <cols>
    <col min="1" max="1" width="103" bestFit="1" customWidth="1"/>
    <col min="2" max="2" width="12.6640625" bestFit="1" customWidth="1"/>
    <col min="3" max="3" width="10.5" bestFit="1" customWidth="1"/>
    <col min="4" max="4" width="5.6640625" bestFit="1" customWidth="1"/>
    <col min="5" max="5" width="12.33203125" bestFit="1" customWidth="1"/>
    <col min="6" max="6" width="10.5" bestFit="1" customWidth="1"/>
    <col min="7" max="7" width="2.83203125" bestFit="1" customWidth="1"/>
    <col min="8" max="8" width="7.1640625" bestFit="1" customWidth="1"/>
    <col min="9" max="9" width="9.33203125" bestFit="1" customWidth="1"/>
    <col min="10" max="10" width="7" bestFit="1" customWidth="1"/>
  </cols>
  <sheetData>
    <row r="1" spans="1:10" x14ac:dyDescent="0.2">
      <c r="A1" s="6" t="s">
        <v>174</v>
      </c>
      <c r="B1" s="6" t="s">
        <v>175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</row>
    <row r="2" spans="1:10" x14ac:dyDescent="0.2">
      <c r="A2">
        <v>18</v>
      </c>
      <c r="B2">
        <v>17</v>
      </c>
      <c r="C2" s="5" t="s">
        <v>31</v>
      </c>
      <c r="D2" s="5" t="s">
        <v>32</v>
      </c>
      <c r="E2" s="5" t="s">
        <v>20</v>
      </c>
      <c r="F2" s="5" t="s">
        <v>14</v>
      </c>
      <c r="G2" s="5">
        <v>1</v>
      </c>
      <c r="H2" s="5">
        <v>39000</v>
      </c>
      <c r="I2" s="5">
        <v>39000</v>
      </c>
      <c r="J2" s="5" t="s">
        <v>176</v>
      </c>
    </row>
    <row r="3" spans="1:10" x14ac:dyDescent="0.2">
      <c r="A3">
        <v>35</v>
      </c>
      <c r="B3">
        <v>34</v>
      </c>
      <c r="C3" s="5" t="s">
        <v>47</v>
      </c>
      <c r="D3" s="5" t="s">
        <v>49</v>
      </c>
      <c r="E3" s="5" t="s">
        <v>50</v>
      </c>
      <c r="F3" s="5" t="s">
        <v>10</v>
      </c>
      <c r="G3" s="5">
        <v>3</v>
      </c>
      <c r="H3" s="5">
        <v>45000</v>
      </c>
      <c r="I3" s="5">
        <v>135000</v>
      </c>
      <c r="J3" s="5" t="s">
        <v>176</v>
      </c>
    </row>
    <row r="4" spans="1:10" x14ac:dyDescent="0.2">
      <c r="A4">
        <v>41</v>
      </c>
      <c r="B4">
        <v>40</v>
      </c>
      <c r="C4" s="2">
        <v>46273</v>
      </c>
      <c r="D4" s="5" t="s">
        <v>55</v>
      </c>
      <c r="E4" s="5" t="s">
        <v>20</v>
      </c>
      <c r="F4" s="5" t="s">
        <v>14</v>
      </c>
      <c r="G4" s="5">
        <v>3</v>
      </c>
      <c r="H4" s="5">
        <v>39000</v>
      </c>
      <c r="I4" s="5">
        <v>117000</v>
      </c>
      <c r="J4" s="5" t="s">
        <v>176</v>
      </c>
    </row>
    <row r="5" spans="1:10" x14ac:dyDescent="0.2">
      <c r="A5">
        <v>50</v>
      </c>
      <c r="B5">
        <v>49</v>
      </c>
      <c r="C5" s="5" t="s">
        <v>62</v>
      </c>
      <c r="D5" s="5" t="s">
        <v>64</v>
      </c>
      <c r="E5" s="5" t="s">
        <v>17</v>
      </c>
      <c r="F5" s="5" t="s">
        <v>10</v>
      </c>
      <c r="G5" s="5">
        <v>3</v>
      </c>
      <c r="H5" s="5">
        <v>29000</v>
      </c>
      <c r="I5" s="5">
        <v>87000</v>
      </c>
      <c r="J5" s="5" t="s">
        <v>176</v>
      </c>
    </row>
    <row r="6" spans="1:10" x14ac:dyDescent="0.2">
      <c r="A6">
        <v>66</v>
      </c>
      <c r="B6">
        <v>65</v>
      </c>
      <c r="C6" s="5" t="s">
        <v>78</v>
      </c>
      <c r="D6" s="5" t="s">
        <v>80</v>
      </c>
      <c r="E6" s="5" t="s">
        <v>9</v>
      </c>
      <c r="F6" s="5" t="s">
        <v>10</v>
      </c>
      <c r="G6" s="5">
        <v>1</v>
      </c>
      <c r="H6" s="5">
        <v>15000</v>
      </c>
      <c r="I6" s="5" t="s">
        <v>81</v>
      </c>
      <c r="J6" s="5" t="s">
        <v>176</v>
      </c>
    </row>
    <row r="8" spans="1:10" x14ac:dyDescent="0.2">
      <c r="A8" s="7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Bán hàng T9</vt:lpstr>
      <vt:lpstr>Tổng hợp</vt:lpstr>
      <vt:lpstr>Báo cáo</vt:lpstr>
      <vt:lpstr>Dòng đã xóa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udemi.tech</dc:creator>
  <cp:lastModifiedBy>udemi.tech</cp:lastModifiedBy>
  <dcterms:created xsi:type="dcterms:W3CDTF">2026-10-03T00:55:17Z</dcterms:created>
  <dcterms:modified xsi:type="dcterms:W3CDTF">2026-10-03T01:14:31Z</dcterms:modified>
</cp:coreProperties>
</file>